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910" windowHeight="559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(3)'!$A$10:$O$319</definedName>
  </definedNames>
  <calcPr calcId="124519"/>
</workbook>
</file>

<file path=xl/calcChain.xml><?xml version="1.0" encoding="utf-8"?>
<calcChain xmlns="http://schemas.openxmlformats.org/spreadsheetml/2006/main">
  <c r="H259" i="3"/>
  <c r="J259" s="1"/>
  <c r="H258"/>
  <c r="J258" s="1"/>
  <c r="H257"/>
  <c r="J257" s="1"/>
  <c r="K163"/>
  <c r="H284"/>
  <c r="J284" s="1"/>
  <c r="K276"/>
  <c r="K270"/>
  <c r="J163"/>
  <c r="H320" l="1"/>
  <c r="J320" s="1"/>
  <c r="K320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J67" s="1"/>
  <c r="H68"/>
  <c r="H69"/>
  <c r="H70"/>
  <c r="H71"/>
  <c r="H72"/>
  <c r="H302"/>
  <c r="H73"/>
  <c r="H74"/>
  <c r="H75"/>
  <c r="H76"/>
  <c r="H161"/>
  <c r="H77"/>
  <c r="H78"/>
  <c r="H79"/>
  <c r="H80"/>
  <c r="H81"/>
  <c r="H82"/>
  <c r="H303"/>
  <c r="H304"/>
  <c r="H83"/>
  <c r="H84"/>
  <c r="H85"/>
  <c r="H86"/>
  <c r="H87"/>
  <c r="H130"/>
  <c r="H131"/>
  <c r="H132"/>
  <c r="H133"/>
  <c r="H134"/>
  <c r="H135"/>
  <c r="H136"/>
  <c r="H137"/>
  <c r="H138"/>
  <c r="H139"/>
  <c r="H140"/>
  <c r="H142"/>
  <c r="H143"/>
  <c r="H144"/>
  <c r="H145"/>
  <c r="H146"/>
  <c r="H147"/>
  <c r="H148"/>
  <c r="H149"/>
  <c r="H150"/>
  <c r="H151"/>
  <c r="H152"/>
  <c r="H153"/>
  <c r="H154"/>
  <c r="H155"/>
  <c r="H156"/>
  <c r="H157"/>
  <c r="H159"/>
  <c r="H293"/>
  <c r="H160"/>
  <c r="H158"/>
  <c r="H227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5"/>
  <c r="H286"/>
  <c r="H287"/>
  <c r="H141"/>
  <c r="H288"/>
  <c r="H292"/>
  <c r="H289"/>
  <c r="H290"/>
  <c r="H291"/>
  <c r="H294"/>
  <c r="H295"/>
  <c r="H296"/>
  <c r="H297"/>
  <c r="H298"/>
  <c r="H299"/>
  <c r="H300"/>
  <c r="H301"/>
  <c r="H305"/>
  <c r="H306"/>
  <c r="H307"/>
  <c r="H308"/>
  <c r="H309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310"/>
  <c r="H311"/>
  <c r="H312"/>
  <c r="H313"/>
  <c r="H314"/>
  <c r="H315"/>
  <c r="H316"/>
  <c r="H317"/>
  <c r="H318"/>
  <c r="H319"/>
  <c r="J318" l="1"/>
  <c r="J317"/>
  <c r="J319"/>
  <c r="J310"/>
  <c r="K310" s="1"/>
  <c r="J311"/>
  <c r="J281"/>
  <c r="K281" s="1"/>
  <c r="K317" l="1"/>
  <c r="J218"/>
  <c r="J219"/>
  <c r="J280"/>
  <c r="K280" s="1"/>
  <c r="J275"/>
  <c r="K275" s="1"/>
  <c r="J256"/>
  <c r="J229"/>
  <c r="J165" l="1"/>
  <c r="J140"/>
  <c r="J139"/>
  <c r="J138"/>
  <c r="J137"/>
  <c r="J136"/>
  <c r="J135"/>
  <c r="J134"/>
  <c r="J133"/>
  <c r="J132"/>
  <c r="J131"/>
  <c r="J130"/>
  <c r="J87"/>
  <c r="J86"/>
  <c r="J85"/>
  <c r="J84"/>
  <c r="J83" l="1"/>
  <c r="J304"/>
  <c r="J303"/>
  <c r="J82"/>
  <c r="J81"/>
  <c r="J80"/>
  <c r="J79"/>
  <c r="J78"/>
  <c r="J77"/>
  <c r="J161"/>
  <c r="K161" s="1"/>
  <c r="J76"/>
  <c r="J75"/>
  <c r="J74"/>
  <c r="J73"/>
  <c r="J302"/>
  <c r="J72"/>
  <c r="J71"/>
  <c r="J70"/>
  <c r="J69"/>
  <c r="J68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K13" s="1"/>
  <c r="J12"/>
  <c r="J11"/>
  <c r="K11" l="1"/>
  <c r="J312"/>
  <c r="K312" s="1"/>
  <c r="J313"/>
  <c r="J314"/>
  <c r="J315"/>
  <c r="J316"/>
  <c r="J294"/>
  <c r="J295"/>
  <c r="J296"/>
  <c r="J297"/>
  <c r="J298"/>
  <c r="J299"/>
  <c r="J300"/>
  <c r="J305"/>
  <c r="J306"/>
  <c r="J307"/>
  <c r="J308"/>
  <c r="J309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283"/>
  <c r="K283" s="1"/>
  <c r="J285"/>
  <c r="J286"/>
  <c r="J141"/>
  <c r="J288"/>
  <c r="J292"/>
  <c r="J289"/>
  <c r="J290"/>
  <c r="J291"/>
  <c r="J282"/>
  <c r="K282" s="1"/>
  <c r="J278"/>
  <c r="K278" s="1"/>
  <c r="J279"/>
  <c r="K279" s="1"/>
  <c r="J271"/>
  <c r="J272"/>
  <c r="J273"/>
  <c r="J274"/>
  <c r="J220"/>
  <c r="J221"/>
  <c r="J222"/>
  <c r="J223"/>
  <c r="J224"/>
  <c r="J225"/>
  <c r="J226"/>
  <c r="J228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60"/>
  <c r="J261"/>
  <c r="J262"/>
  <c r="J263"/>
  <c r="J264"/>
  <c r="J265"/>
  <c r="J266"/>
  <c r="J267"/>
  <c r="J268"/>
  <c r="J269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K308" l="1"/>
  <c r="K305"/>
  <c r="K285"/>
  <c r="K271"/>
  <c r="J178"/>
  <c r="J177"/>
  <c r="J176"/>
  <c r="J175"/>
  <c r="J174"/>
  <c r="J173"/>
  <c r="J172"/>
  <c r="J171"/>
  <c r="J170"/>
  <c r="J169"/>
  <c r="J168"/>
  <c r="J167"/>
  <c r="J166"/>
  <c r="J164"/>
  <c r="K164" s="1"/>
  <c r="J162"/>
  <c r="K162" s="1"/>
  <c r="J227"/>
  <c r="K220" s="1"/>
  <c r="J158"/>
  <c r="J160"/>
  <c r="J293"/>
  <c r="K292" s="1"/>
  <c r="J159"/>
  <c r="J157"/>
  <c r="J156"/>
  <c r="J155"/>
  <c r="J154"/>
  <c r="J153"/>
  <c r="J152"/>
  <c r="J151"/>
  <c r="J150"/>
  <c r="J149"/>
  <c r="J148"/>
  <c r="J147"/>
  <c r="J146"/>
  <c r="J145"/>
  <c r="J144"/>
  <c r="J143"/>
  <c r="J142"/>
  <c r="H12" i="1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H145"/>
  <c r="J145" s="1"/>
  <c r="H146"/>
  <c r="J146" s="1"/>
  <c r="K146" s="1"/>
  <c r="H11"/>
  <c r="J11" s="1"/>
  <c r="J112"/>
  <c r="J120"/>
  <c r="J128"/>
  <c r="J136"/>
  <c r="J144"/>
  <c r="K24" i="3" l="1"/>
  <c r="K143" i="1"/>
  <c r="K145"/>
  <c r="K141"/>
  <c r="K135"/>
  <c r="K139"/>
  <c r="K137"/>
  <c r="K133"/>
  <c r="K131"/>
  <c r="K129"/>
  <c r="K127"/>
  <c r="K125"/>
  <c r="K123"/>
  <c r="K121"/>
  <c r="K119"/>
  <c r="K142"/>
  <c r="K138"/>
  <c r="K134"/>
  <c r="K130"/>
  <c r="K126"/>
  <c r="K124"/>
  <c r="K120"/>
  <c r="K112"/>
  <c r="K144"/>
  <c r="K140"/>
  <c r="K136"/>
  <c r="K132"/>
  <c r="K128"/>
  <c r="K122"/>
  <c r="K117"/>
  <c r="K114"/>
  <c r="K107"/>
  <c r="K108"/>
  <c r="K118"/>
  <c r="K116"/>
  <c r="K115"/>
  <c r="K113"/>
  <c r="K111"/>
  <c r="K110"/>
  <c r="K20"/>
  <c r="K17"/>
  <c r="K11"/>
  <c r="K12"/>
  <c r="K109"/>
</calcChain>
</file>

<file path=xl/sharedStrings.xml><?xml version="1.0" encoding="utf-8"?>
<sst xmlns="http://schemas.openxmlformats.org/spreadsheetml/2006/main" count="1894" uniqueCount="793">
  <si>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</si>
  <si>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</si>
  <si>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</si>
  <si>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</si>
  <si>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</si>
  <si>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</si>
  <si>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</si>
  <si>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</si>
  <si>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</si>
  <si>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</si>
  <si>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</si>
  <si>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</si>
  <si>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</si>
  <si>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</si>
  <si>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</si>
  <si>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</si>
  <si>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</si>
  <si>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</si>
  <si>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</si>
  <si>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</si>
  <si>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</si>
  <si>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</si>
  <si>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</si>
  <si>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</si>
  <si>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</si>
  <si>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</si>
  <si>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</si>
  <si>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</si>
  <si>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</si>
  <si>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</si>
  <si>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</si>
  <si>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</si>
  <si>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</si>
  <si>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</si>
  <si>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</si>
  <si>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</si>
  <si>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</si>
  <si>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</si>
  <si>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</si>
  <si>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</si>
  <si>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</si>
  <si>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</si>
  <si>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</si>
  <si>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</si>
  <si>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</si>
  <si>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</si>
  <si>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</si>
  <si>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</si>
  <si>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</si>
  <si>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</si>
  <si>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</si>
  <si>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</si>
  <si>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</si>
  <si>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</si>
  <si>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</si>
  <si>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</si>
  <si>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</si>
  <si>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</si>
  <si>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</si>
  <si>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</si>
  <si>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</si>
  <si>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</si>
  <si>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</si>
  <si>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</si>
  <si>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</si>
  <si>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</si>
  <si>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</si>
  <si>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</si>
  <si>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</si>
  <si>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</si>
  <si>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</si>
  <si>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</si>
  <si>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</si>
  <si>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</si>
  <si>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</si>
  <si>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</si>
  <si>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</si>
  <si>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</si>
  <si>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</si>
  <si>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</si>
  <si>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</si>
  <si>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</si>
  <si>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</si>
  <si>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</si>
  <si>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</si>
  <si>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</si>
  <si>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</si>
  <si>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</si>
  <si>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</si>
  <si>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</si>
  <si>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</si>
  <si>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</si>
  <si>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</si>
  <si>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</si>
  <si>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</si>
  <si>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</si>
  <si>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</si>
  <si>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</si>
  <si>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</si>
  <si>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</si>
  <si>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</si>
  <si>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</si>
  <si>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</si>
  <si>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</si>
  <si>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</si>
  <si>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</si>
  <si>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</si>
  <si>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</si>
  <si>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</si>
  <si>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</si>
  <si>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</si>
  <si>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</si>
  <si>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</si>
  <si>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</si>
  <si>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</si>
  <si>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</si>
  <si>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</si>
  <si>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</si>
  <si>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</si>
  <si>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</si>
  <si>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</si>
  <si>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</si>
  <si>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</si>
  <si>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</si>
  <si>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</si>
  <si>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</si>
  <si>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</si>
  <si>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</si>
  <si>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</si>
  <si>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</si>
  <si>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</si>
  <si>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</si>
  <si>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</si>
  <si>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</si>
  <si>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</si>
  <si>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</si>
  <si>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</si>
  <si>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</si>
  <si>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</si>
  <si>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</si>
  <si>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</si>
  <si>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</si>
  <si>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</si>
  <si>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</si>
  <si>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</si>
  <si>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</si>
  <si>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</si>
  <si>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</si>
  <si>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</si>
  <si>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</si>
  <si>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</si>
  <si>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</si>
  <si>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</si>
  <si>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</si>
  <si>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</si>
  <si>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</si>
  <si>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</si>
  <si>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</si>
  <si>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</si>
  <si>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</si>
  <si>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</si>
  <si>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</si>
  <si>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</si>
  <si>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</si>
  <si>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</si>
  <si>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</si>
  <si>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</si>
  <si>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</si>
  <si>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</si>
  <si>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</si>
  <si>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</si>
  <si>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</si>
  <si>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</si>
  <si>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</si>
  <si>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</si>
  <si>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</si>
  <si>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</si>
  <si>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</si>
  <si>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</si>
  <si>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</si>
  <si>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</si>
  <si>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</si>
  <si>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</si>
  <si>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</si>
  <si>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</si>
  <si>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</si>
  <si>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</si>
  <si>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</si>
  <si>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</si>
  <si>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</si>
  <si>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</si>
  <si>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</si>
  <si>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</si>
  <si>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</si>
  <si>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</si>
  <si>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</si>
  <si>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</si>
  <si>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</si>
  <si>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</si>
  <si>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</si>
  <si>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</si>
  <si>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</si>
  <si>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</si>
  <si>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</si>
  <si>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</si>
  <si>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</si>
  <si>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</si>
  <si>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</si>
  <si>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</si>
  <si>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</si>
  <si>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</si>
  <si>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</si>
  <si>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</si>
  <si>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</si>
  <si>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</si>
  <si>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</si>
  <si>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</si>
  <si>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</si>
  <si>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</si>
  <si>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</si>
  <si>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</si>
  <si>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</si>
  <si>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</si>
  <si>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</si>
  <si>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</si>
  <si>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</si>
  <si>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</si>
  <si>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</si>
  <si>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</si>
  <si>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</si>
  <si>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</si>
  <si>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</si>
  <si>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</si>
  <si>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</si>
  <si>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</si>
  <si>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</si>
  <si>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</si>
  <si>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</si>
  <si>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</si>
  <si>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</si>
  <si>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</si>
  <si>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</si>
  <si>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</si>
  <si>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</si>
  <si>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</si>
  <si>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</si>
  <si>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</si>
  <si>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</si>
  <si>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</si>
  <si>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</si>
  <si>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</si>
  <si>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</si>
  <si>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</si>
  <si>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</si>
  <si>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</si>
  <si>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</si>
  <si>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</si>
  <si>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</si>
  <si>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</si>
  <si>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</si>
  <si>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</si>
  <si>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</si>
  <si>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</si>
  <si>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</si>
  <si>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</si>
  <si>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</si>
  <si>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</si>
  <si>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</si>
  <si>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</si>
  <si>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</si>
  <si>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</si>
  <si>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</si>
  <si>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</si>
  <si>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</si>
  <si>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</si>
  <si>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</si>
  <si>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</si>
  <si>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</si>
  <si>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</si>
  <si>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</si>
  <si>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</si>
  <si>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</si>
  <si>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</si>
  <si>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</si>
  <si>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</si>
  <si>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</si>
  <si>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</si>
  <si>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</si>
  <si>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</si>
  <si>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</si>
  <si>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</si>
  <si>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</si>
  <si>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</si>
  <si>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</si>
  <si>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</si>
  <si>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</si>
  <si>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</si>
  <si>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</si>
  <si>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</si>
  <si>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</si>
  <si>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</si>
  <si>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</si>
  <si>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</si>
  <si>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</si>
  <si>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</si>
  <si>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</si>
  <si>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</si>
  <si>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</si>
  <si>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</si>
  <si>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</si>
  <si>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</si>
  <si>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</si>
  <si>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</si>
  <si>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</si>
  <si>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</si>
  <si>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</si>
  <si>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</si>
  <si>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</si>
  <si>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</si>
  <si>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</si>
  <si>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</si>
  <si>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</si>
  <si>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</si>
  <si>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</si>
  <si>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</si>
  <si>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</si>
  <si>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</si>
  <si>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</si>
  <si>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</si>
  <si>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</si>
  <si>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</si>
  <si>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</si>
  <si>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</si>
  <si>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</si>
  <si>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</si>
  <si>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</si>
  <si>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</si>
  <si>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</si>
  <si>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</si>
  <si>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</si>
  <si>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</si>
  <si>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</si>
  <si>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</si>
  <si>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</si>
  <si>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</si>
  <si>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</si>
  <si>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</si>
  <si>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</si>
  <si>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</si>
  <si>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</si>
  <si>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</si>
  <si>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</si>
  <si>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</si>
  <si>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</si>
  <si>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</si>
  <si>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</si>
  <si>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</si>
  <si>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</si>
  <si>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</si>
  <si>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</si>
  <si>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</si>
  <si>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</si>
  <si>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</si>
  <si>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</si>
  <si>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</si>
  <si>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</si>
  <si>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</si>
  <si>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</si>
  <si>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</si>
  <si>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</si>
  <si>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</si>
  <si>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</si>
  <si>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</si>
  <si>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</si>
  <si>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</si>
  <si>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</si>
  <si>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</si>
  <si>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</si>
  <si>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</si>
  <si>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</si>
  <si>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</si>
  <si>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</si>
  <si>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</si>
  <si>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</si>
  <si>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</si>
  <si>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</si>
  <si>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</si>
  <si>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</si>
  <si>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</si>
  <si>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</si>
  <si>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</si>
  <si>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</si>
  <si>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</si>
  <si>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</si>
  <si>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</si>
  <si>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</si>
  <si>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</si>
  <si>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</si>
  <si>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</si>
  <si>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</si>
  <si>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</si>
  <si>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</si>
  <si>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</si>
  <si>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</si>
  <si>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</si>
  <si>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</si>
  <si>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</si>
  <si>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</si>
  <si>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</si>
  <si>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</si>
  <si>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</si>
  <si>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</si>
  <si>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</si>
  <si>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</si>
  <si>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</si>
  <si>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</si>
  <si>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</si>
  <si>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</si>
  <si>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</si>
  <si>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</si>
  <si>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</si>
  <si>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</si>
  <si>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</si>
  <si>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</si>
  <si>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</si>
  <si>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</si>
  <si>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</si>
  <si>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</si>
  <si>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</si>
  <si>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</si>
  <si>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</si>
  <si>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</si>
  <si>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</si>
  <si>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</si>
  <si>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</si>
  <si>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</si>
  <si>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</si>
  <si>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</si>
  <si>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</si>
  <si>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</si>
  <si>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</si>
  <si>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</si>
  <si>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</si>
  <si>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</si>
  <si>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</si>
  <si>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</si>
  <si>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</si>
  <si>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</si>
  <si>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</si>
  <si>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</si>
  <si>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</si>
  <si>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</si>
  <si>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</si>
  <si>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</si>
  <si>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</si>
  <si>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</si>
  <si>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</si>
  <si>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</si>
  <si>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</si>
  <si>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</si>
  <si>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</si>
  <si>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</si>
  <si>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</si>
  <si>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</si>
  <si>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</si>
  <si>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</si>
  <si>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</si>
  <si>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</si>
  <si>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</si>
  <si>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</si>
  <si>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</si>
  <si>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</si>
  <si>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</si>
  <si>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</si>
  <si>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</si>
  <si>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</si>
  <si>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</si>
  <si>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</si>
  <si>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</si>
  <si>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</si>
  <si>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</si>
  <si>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</si>
  <si>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</si>
  <si>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CAFÉ RISTORA</t>
  </si>
  <si>
    <t>AZUCAR BLANCA 5 LIBRAS</t>
  </si>
  <si>
    <t>AZUCAR CREMA 5 LIBRAS</t>
  </si>
  <si>
    <t>AZUCAR RISTORA</t>
  </si>
  <si>
    <t>LECHE RISTORA</t>
  </si>
  <si>
    <t>CHOCOLATE RISTORA</t>
  </si>
  <si>
    <t>CARAMELO RISTORA</t>
  </si>
  <si>
    <t>PAPEL DE HILO 8 1/2 X11</t>
  </si>
  <si>
    <t>CERTIFICADOS DE SEGURIDAD 8 1/2 x 11</t>
  </si>
  <si>
    <t>CERTIFICADOS DE SEGURIDAD 8 1/2 x 14</t>
  </si>
  <si>
    <t>BANDEJA DE ESCRITORIO EN METAL</t>
  </si>
  <si>
    <t>BANDEJA DE ESCRITORIO EN PLASTICO</t>
  </si>
  <si>
    <t>GANCHO PARA ARCHIVAR</t>
  </si>
  <si>
    <t>BANDITAS ESTANDAR</t>
  </si>
  <si>
    <t>BANDITAS NO. 33</t>
  </si>
  <si>
    <t>CLIP ESTANDAR</t>
  </si>
  <si>
    <t>CLIP JUMBO</t>
  </si>
  <si>
    <t>CLIP BILLETERO 25 MM</t>
  </si>
  <si>
    <t>CLIP BILLETERO 41 MM</t>
  </si>
  <si>
    <t>CLIP BILLETERO 51 MM</t>
  </si>
  <si>
    <t>CLIP MARIPOSA</t>
  </si>
  <si>
    <t>CORRECTOR LIQUIDO</t>
  </si>
  <si>
    <t>GRAPAS 5/8</t>
  </si>
  <si>
    <t>GRAPAS ESTANDAR</t>
  </si>
  <si>
    <t>LABELS 100 HOJAS</t>
  </si>
  <si>
    <t>DVD</t>
  </si>
  <si>
    <t>CD</t>
  </si>
  <si>
    <t>CARPETA 1''</t>
  </si>
  <si>
    <t>CARPETA 2''</t>
  </si>
  <si>
    <t>CARPETA 3''</t>
  </si>
  <si>
    <t>CARPETA 4''</t>
  </si>
  <si>
    <t>CINTA ADHESIVA TRANSPARENTE</t>
  </si>
  <si>
    <t>CINTA CORRECTORA MAQUINA CALCULADORA</t>
  </si>
  <si>
    <t>CINTA PARA CALCULADORA</t>
  </si>
  <si>
    <t>DISPENSADOR DE CINTA ADHESIVA</t>
  </si>
  <si>
    <t>TINTA PARA SELLOS COLOR AZUL</t>
  </si>
  <si>
    <t>TINTA PARA SELLOS COLOR NEGRO</t>
  </si>
  <si>
    <t>TINTA PARA SELLOS COLOR ROJO</t>
  </si>
  <si>
    <t>ESPIRALES PARA ENCUADERNAR 12MM</t>
  </si>
  <si>
    <t>ESPIRALES PARA ENCUADERNAR 16MM</t>
  </si>
  <si>
    <t>ESPIRALES PARA ENCUADERNAR 19MM</t>
  </si>
  <si>
    <t>ESPIRALES PARA ENCUADERNAR 25MM</t>
  </si>
  <si>
    <t>ESPIRALES PARA ENCUADERNAR 6MM</t>
  </si>
  <si>
    <t>ESPIRALES PARA ENCUADERNAR 8MM</t>
  </si>
  <si>
    <t>FOLDER 8 1/2 x 11</t>
  </si>
  <si>
    <t>FOLDER 8 1/2 x 14</t>
  </si>
  <si>
    <t>FOLDER SATINADO</t>
  </si>
  <si>
    <t>FOLDER PARA ARCHIVO</t>
  </si>
  <si>
    <t>GOMAS DE BORRAR</t>
  </si>
  <si>
    <t>GRAPADORA ESTANDAR</t>
  </si>
  <si>
    <t>GRAPADORA GRANDE</t>
  </si>
  <si>
    <t>HEADSEAT</t>
  </si>
  <si>
    <t>LABELS 2x2.22</t>
  </si>
  <si>
    <t>LAPIZ</t>
  </si>
  <si>
    <t>LAPICERO AZUL</t>
  </si>
  <si>
    <t>LAPICERO NEGRO</t>
  </si>
  <si>
    <t>LEY 20-00 SOBRE PROPIEDAD INDUSTRIAL</t>
  </si>
  <si>
    <t>LIBRETA A RAYAS 5 x 8</t>
  </si>
  <si>
    <t>LIBRETA A RAYAS 8 1/2 x 11</t>
  </si>
  <si>
    <t>CUADERNO RECORD</t>
  </si>
  <si>
    <t>MARCADOR AZUL</t>
  </si>
  <si>
    <t>MARCADOR NEGRO</t>
  </si>
  <si>
    <t>MARCADOR ROJO</t>
  </si>
  <si>
    <t>MOUSE PAD</t>
  </si>
  <si>
    <t>MOUSE USB</t>
  </si>
  <si>
    <t>NOTAS ADHESIVAS (POST IT) 3x2</t>
  </si>
  <si>
    <t>NOTAS ADHESIVAS (POST IT) 3x3</t>
  </si>
  <si>
    <t>NOTAS ADHESIVAS (POST IT) BANDERITAS</t>
  </si>
  <si>
    <t>PERFORADORA DE DOS HOYOS</t>
  </si>
  <si>
    <t>PERFORADORA DE TRES HOYOS</t>
  </si>
  <si>
    <t>PORTA LAPICES ESCRITORIO</t>
  </si>
  <si>
    <t>PORTATARJETA</t>
  </si>
  <si>
    <t>PROTECTOR DE HOJA TRANSPARENTE</t>
  </si>
  <si>
    <t>REGLA 12''</t>
  </si>
  <si>
    <t>RESALTADOR AMARILLO</t>
  </si>
  <si>
    <t>RESALTADOR AZUL</t>
  </si>
  <si>
    <t>RESALTADOR ROSADO</t>
  </si>
  <si>
    <t>RESALTADOR VERDE</t>
  </si>
  <si>
    <t>PAPEL Q-MATIC</t>
  </si>
  <si>
    <t>TAPE DE ESCRITORIO</t>
  </si>
  <si>
    <t xml:space="preserve">PAPEL TERMICO </t>
  </si>
  <si>
    <t>PAPEL DISPENSARIO MEDICO</t>
  </si>
  <si>
    <t>PEGAMENTO EN BARRA</t>
  </si>
  <si>
    <t>SACAPUNTA METAL</t>
  </si>
  <si>
    <t xml:space="preserve">SACAGRAPA </t>
  </si>
  <si>
    <t>SELLO ADHESIVO</t>
  </si>
  <si>
    <t>SEPARADOR</t>
  </si>
  <si>
    <t>SOBRE DE CARTA</t>
  </si>
  <si>
    <t>SOBRE DE CARTA TIMBRADO</t>
  </si>
  <si>
    <t>SOBRE MANILA 6 1/2 x 9 1/2</t>
  </si>
  <si>
    <t>SOBRE MANILA 8 1/2 x 13</t>
  </si>
  <si>
    <t>SOBRE MANILA TIMBRADO 81/2 x 11</t>
  </si>
  <si>
    <t>SOBRE MANILA 10x15 TIMBRADO</t>
  </si>
  <si>
    <t>SOBRE MANILA 14 x 17</t>
  </si>
  <si>
    <t>TALONARIOS VARIOS</t>
  </si>
  <si>
    <t>TARJETERO</t>
  </si>
  <si>
    <t>TECLADO</t>
  </si>
  <si>
    <t>UHU LIQUIDO</t>
  </si>
  <si>
    <t>ZAFACON</t>
  </si>
  <si>
    <t>ALMUERZO DIARIO COLABORADORES</t>
  </si>
  <si>
    <t>CATERING EVENTOS ESPECIALES</t>
  </si>
  <si>
    <t>AGUA PARA BATERIA</t>
  </si>
  <si>
    <t>ALICATE</t>
  </si>
  <si>
    <t>BANDEJA PARA PINTURA</t>
  </si>
  <si>
    <t>BARNIZ</t>
  </si>
  <si>
    <t>BISAGRA</t>
  </si>
  <si>
    <t>BOMBILLO</t>
  </si>
  <si>
    <t>BOMBILLO (OJO DE BUEY)</t>
  </si>
  <si>
    <t>BREAKER 20A</t>
  </si>
  <si>
    <t>BREAKER 30A</t>
  </si>
  <si>
    <t>BREAKER 50A</t>
  </si>
  <si>
    <t>BRILLADOR DE GOMAS</t>
  </si>
  <si>
    <t>BROCHA</t>
  </si>
  <si>
    <t>CANALETA</t>
  </si>
  <si>
    <t>CERRADURA</t>
  </si>
  <si>
    <t>CINTA ANTIDESLIZANTE</t>
  </si>
  <si>
    <t>CINTA METRICA</t>
  </si>
  <si>
    <t>CONECTOR</t>
  </si>
  <si>
    <t>COOLANT</t>
  </si>
  <si>
    <t>ESPATULA DE METAL</t>
  </si>
  <si>
    <t>EXTENSION ELECTRICA</t>
  </si>
  <si>
    <t>INSECTICIDA EN SPRAY</t>
  </si>
  <si>
    <t>KIT DE TORNILLOS PARA SHEETROCK</t>
  </si>
  <si>
    <t>LANILLA</t>
  </si>
  <si>
    <t>LIJA GRUESA</t>
  </si>
  <si>
    <t>LIQUIDO DE FRENO</t>
  </si>
  <si>
    <t>LLAVE LAVAMANO</t>
  </si>
  <si>
    <t>LLAVIN PUERTA</t>
  </si>
  <si>
    <t>MASILLA PARA PARED DE CUBO</t>
  </si>
  <si>
    <t>MOTA ANTI GOTA</t>
  </si>
  <si>
    <t>MOTA PARA PINTAR</t>
  </si>
  <si>
    <t>PERA DE CADENA</t>
  </si>
  <si>
    <t>PILAS AA</t>
  </si>
  <si>
    <t>PILAS AAA</t>
  </si>
  <si>
    <t>PILA TIPO C</t>
  </si>
  <si>
    <t>PINTURA ACRILICA ICE CREAM</t>
  </si>
  <si>
    <t>PINTURA AMARILLO CALIDO</t>
  </si>
  <si>
    <t>PINTURA AMARILLO TRAFICO</t>
  </si>
  <si>
    <t>PINTURA AZUL POSITIVO</t>
  </si>
  <si>
    <t>PINTURA BASE ACCENT ACRILICA</t>
  </si>
  <si>
    <t>PINTURA BLANCO 00</t>
  </si>
  <si>
    <t>PINTURA BLANCO COLONIAL 66</t>
  </si>
  <si>
    <t>PINTURA BLANCO TRAFICO</t>
  </si>
  <si>
    <t>PINTURA CREMA 08</t>
  </si>
  <si>
    <t>PINTURA GRIS PERLA</t>
  </si>
  <si>
    <t>REGLETA</t>
  </si>
  <si>
    <t>REMOVEDOR DE PINTURA</t>
  </si>
  <si>
    <t>TAPE PARA PINTAR</t>
  </si>
  <si>
    <t>TRANSFORMADOR DE LAMPARA</t>
  </si>
  <si>
    <t>TUBO METALICO</t>
  </si>
  <si>
    <t>TUBO DE SILICON</t>
  </si>
  <si>
    <t>TUBO PARA LAMPARA 17 WATTS</t>
  </si>
  <si>
    <t>TUBO PARA LAMPARA TIPO U 32 WATTS</t>
  </si>
  <si>
    <t>TUBO PARA LAMPARA T12</t>
  </si>
  <si>
    <t>VALVULA DE LLENADO</t>
  </si>
  <si>
    <t>VALVULA PARA CISTERNA</t>
  </si>
  <si>
    <t>AMBIENTADOR PARA VEHICULO</t>
  </si>
  <si>
    <t>AMBIENTADOR SPRAY</t>
  </si>
  <si>
    <t>BRILLO PARA FREGAR</t>
  </si>
  <si>
    <t>MASCARILLA</t>
  </si>
  <si>
    <t>CLORO</t>
  </si>
  <si>
    <t>CUBETA</t>
  </si>
  <si>
    <t>COPA DE AGUA</t>
  </si>
  <si>
    <t>CUCHARA ESTANDAR</t>
  </si>
  <si>
    <t>CUCHARA PEQUEÑA</t>
  </si>
  <si>
    <t>CUCHILLO DE MESA</t>
  </si>
  <si>
    <t>DELANTAL DESECHABLE</t>
  </si>
  <si>
    <t>DETERGENTE EN POLVO</t>
  </si>
  <si>
    <t>DISPENSADOR DE PAPEL TOALLA</t>
  </si>
  <si>
    <t>DISPENSADOR DE VASOS DESECHABLES</t>
  </si>
  <si>
    <t>DISPENSADOR DE JABON</t>
  </si>
  <si>
    <t>D'SCALIN</t>
  </si>
  <si>
    <t>BASE PARA AMBIENTADOR ELECTRICO</t>
  </si>
  <si>
    <t>ESCOBA</t>
  </si>
  <si>
    <t>ESPONJA PARA FREGAR</t>
  </si>
  <si>
    <t>PAPEL DE BAÑO</t>
  </si>
  <si>
    <t>PAPEL TOALLA</t>
  </si>
  <si>
    <t>FUNDA DE BASURA 33GL</t>
  </si>
  <si>
    <t>FUNDA DE BASURA 50GL</t>
  </si>
  <si>
    <t>GEL ANTIBACTERIAL</t>
  </si>
  <si>
    <t>GORRO DESECHABLE</t>
  </si>
  <si>
    <t>GUANTE DE LIMPIEZA</t>
  </si>
  <si>
    <t>GUANTE LATEX</t>
  </si>
  <si>
    <t xml:space="preserve">JABON DE FREGAR LIQUIDO </t>
  </si>
  <si>
    <t>JABON DE FREGAR PASTA</t>
  </si>
  <si>
    <t>JABON DE MANO LIQUIDO</t>
  </si>
  <si>
    <t xml:space="preserve">LIMPIA CRISTAL </t>
  </si>
  <si>
    <t>PALA PARA RECOGER BASURA</t>
  </si>
  <si>
    <t>PROTECTOR INODORO</t>
  </si>
  <si>
    <t>PIEDRAS DE BAÑO</t>
  </si>
  <si>
    <t xml:space="preserve">SERVILLETA 500 </t>
  </si>
  <si>
    <t>SERVILLETA 200</t>
  </si>
  <si>
    <t>SPRAY LIMPIA CROMADO</t>
  </si>
  <si>
    <t>TAZA PLASTICA</t>
  </si>
  <si>
    <t>TAZA PARA CAFÉ</t>
  </si>
  <si>
    <t>TENEDOR</t>
  </si>
  <si>
    <t>TERMO</t>
  </si>
  <si>
    <t>VASO 10OZ</t>
  </si>
  <si>
    <t>VASO 3OZ</t>
  </si>
  <si>
    <t>VASO 7OZ</t>
  </si>
  <si>
    <t>VASO CAPUCCINO</t>
  </si>
  <si>
    <t>VASO CONO</t>
  </si>
  <si>
    <t>VASO CRISTAL</t>
  </si>
  <si>
    <t>COMBUSTIBLE</t>
  </si>
  <si>
    <t>ACEITE CASTROL CRB GALON</t>
  </si>
  <si>
    <t>ACEITE HEAVY 1/4GL</t>
  </si>
  <si>
    <t>ACEITE JASO 1/4GL</t>
  </si>
  <si>
    <t>CONSULTORIAS</t>
  </si>
  <si>
    <t>REMODELACION SIGNOS DISTINTIVOS</t>
  </si>
  <si>
    <t>REMODELACION SERVICIO AL CLIENTE</t>
  </si>
  <si>
    <t>REPARACION Y MANTENIMIENTO DE SISTEMA DE AGUA</t>
  </si>
  <si>
    <t>REPARACION Y MANTENIMIENTO DE AIRE ACONDICIONADO</t>
  </si>
  <si>
    <t>PUBLICACION BOLETIN QUINCENAL</t>
  </si>
  <si>
    <t>AGENDAS</t>
  </si>
  <si>
    <t xml:space="preserve">TARJETAS DE PRESENTACION
</t>
  </si>
  <si>
    <t xml:space="preserve">BROCHURES VARIOS </t>
  </si>
  <si>
    <t xml:space="preserve">SELLOS VARIOS </t>
  </si>
  <si>
    <t>MEMORIA ANUAL</t>
  </si>
  <si>
    <t>CARNET ACCESO</t>
  </si>
  <si>
    <t xml:space="preserve">LETREROS </t>
  </si>
  <si>
    <t>SUSCRIPCIONES</t>
  </si>
  <si>
    <t>INVITACIONES A EVENTOS</t>
  </si>
  <si>
    <t xml:space="preserve">MEMORIA USB </t>
  </si>
  <si>
    <t>COMPUTADOR</t>
  </si>
  <si>
    <t>N-COMPUTING</t>
  </si>
  <si>
    <t>IMPRESORA MULTIFUNCIONAL</t>
  </si>
  <si>
    <t>IMPRESORA</t>
  </si>
  <si>
    <t>MOUSE INALAMBRICO</t>
  </si>
  <si>
    <t>SERVIDORES</t>
  </si>
  <si>
    <t>SISTEMA E-FLOW</t>
  </si>
  <si>
    <t>LICENCIA SEGURIDAD PORTAL WEB</t>
  </si>
  <si>
    <t>LICENCIA CHAT</t>
  </si>
  <si>
    <t>TELEFONO</t>
  </si>
  <si>
    <t>HEADSET</t>
  </si>
  <si>
    <t>CARTUCHO 60 COLOR</t>
  </si>
  <si>
    <t>CARTUCHO 60 NEGRO</t>
  </si>
  <si>
    <t>CARTUCHO MP210 NEGRO</t>
  </si>
  <si>
    <t>CARTUCHO MP211 COLOR</t>
  </si>
  <si>
    <t>CARTUCHO X-2300</t>
  </si>
  <si>
    <t>TONER CANON 104 STARTE</t>
  </si>
  <si>
    <t>TONER CANON FX-3</t>
  </si>
  <si>
    <t>TONER CANON GPR 6</t>
  </si>
  <si>
    <t>TONER CANON X-25</t>
  </si>
  <si>
    <t>TONER HP C4061X</t>
  </si>
  <si>
    <t>TONER HP C4129X</t>
  </si>
  <si>
    <t>TONER HP CB435A</t>
  </si>
  <si>
    <t>TONER HP CB436A</t>
  </si>
  <si>
    <t>TONER HP CC530A</t>
  </si>
  <si>
    <t>TONER HP CC531A</t>
  </si>
  <si>
    <t>TONER HP CC532A</t>
  </si>
  <si>
    <t>TONER HP CC533A</t>
  </si>
  <si>
    <t>TONER HP CE278A</t>
  </si>
  <si>
    <t>TONER HP CE285A</t>
  </si>
  <si>
    <t>TONER HP CE310A</t>
  </si>
  <si>
    <t>TONER HP CE311A AZUL</t>
  </si>
  <si>
    <t>TONER HP CE312A AMARILLO</t>
  </si>
  <si>
    <t>TONER HP CE313A MAGENTA</t>
  </si>
  <si>
    <t>TONER HP CE320A</t>
  </si>
  <si>
    <t>TONER HP CE321A</t>
  </si>
  <si>
    <t>TONER HP CE322A</t>
  </si>
  <si>
    <t>TONER HP CE323A</t>
  </si>
  <si>
    <t>TONER HP CE505A</t>
  </si>
  <si>
    <t>TONER HP Q2612A</t>
  </si>
  <si>
    <t>TONER HP Q2670A</t>
  </si>
  <si>
    <t>TONER HP Q2671A</t>
  </si>
  <si>
    <t>TONER HP Q2672A</t>
  </si>
  <si>
    <t>TONER HP Q2673A</t>
  </si>
  <si>
    <t>TONER HP Q5949A</t>
  </si>
  <si>
    <t>TONER HP Q6470A</t>
  </si>
  <si>
    <t>TONER HP Q6471A</t>
  </si>
  <si>
    <t>TONER HP Q6472A</t>
  </si>
  <si>
    <t>TONER HP Q6473A</t>
  </si>
  <si>
    <t>TONER HP Q7553A</t>
  </si>
  <si>
    <t>TONER RICOH 1130D</t>
  </si>
  <si>
    <t>TONER RICOH AFICIO 2022</t>
  </si>
  <si>
    <t>TONER XEROX 006R1046</t>
  </si>
  <si>
    <t>CELEBRACION DIA DE REYES</t>
  </si>
  <si>
    <t>ALMUERZO DIA DE LAS SECRETARIAS</t>
  </si>
  <si>
    <t>CELEBRACION SEMANA ANIVERSARIO</t>
  </si>
  <si>
    <t>CELEBRACION NAVIDEÑA</t>
  </si>
  <si>
    <t>CANASTAS NAVIDEÑAS</t>
  </si>
  <si>
    <t>BONOS NAVIDEÑOS</t>
  </si>
  <si>
    <t>BONOS ESCOLARES</t>
  </si>
  <si>
    <t>VEHICULOS</t>
  </si>
  <si>
    <t>CAMPAÑA PUBLICIDAD</t>
  </si>
  <si>
    <t>UD</t>
  </si>
  <si>
    <t>PLAN ANUAL DE COMPRAS Y CONTRATACIONES AÑO 2014</t>
  </si>
  <si>
    <t>FONDOS PROPIOS</t>
  </si>
  <si>
    <t>RESMA</t>
  </si>
  <si>
    <t>OFICINA NACIONAL DE LA PROPIEDAD INDUSTRIAL (ONAPI)</t>
  </si>
  <si>
    <t>ALAMBRE ESTANDAR</t>
  </si>
  <si>
    <t>PIES</t>
  </si>
  <si>
    <t>DESINFECTANTE CON AROMA</t>
  </si>
  <si>
    <t>SUAPER</t>
  </si>
  <si>
    <t>MANTENIMIENTO DE VEHICULOS</t>
  </si>
  <si>
    <t>UNIFORMES</t>
  </si>
  <si>
    <t>4714 - Suministros de limpieza</t>
  </si>
  <si>
    <t>4715 - Suministros de limpieza</t>
  </si>
  <si>
    <t>4716 - Suministros de limpieza</t>
  </si>
  <si>
    <t>4717 - Suministros de limpieza</t>
  </si>
  <si>
    <t>1513 - Lubricantes, aceites, grasas y anticorrosivos</t>
  </si>
  <si>
    <t>1514 - Lubricantes, aceites, grasas y anticorrosivos</t>
  </si>
  <si>
    <t>1515 - Lubricantes, aceites, grasas y anticorrosivos</t>
  </si>
  <si>
    <t>POLIZA DE SEGUROS</t>
  </si>
  <si>
    <t>ALQUILERES VEHICULOS</t>
  </si>
  <si>
    <t>4324 - Software</t>
  </si>
  <si>
    <t>4320 - Dispositivos de comunicaciones y accesorios</t>
  </si>
  <si>
    <t>SERVICIO DE MANTENIMIENTOS PLANTAS ORNAMENTALES</t>
  </si>
  <si>
    <t>BONOS MADRES Y PADRES</t>
  </si>
  <si>
    <t>LICITACION PUBLICA NACIONAL</t>
  </si>
</sst>
</file>

<file path=xl/styles.xml><?xml version="1.0" encoding="utf-8"?>
<styleSheet xmlns="http://schemas.openxmlformats.org/spreadsheetml/2006/main">
  <numFmts count="2">
    <numFmt numFmtId="164" formatCode="&quot;RD$&quot;#,##0.00"/>
    <numFmt numFmtId="165" formatCode="_-&quot;£&quot;* #,##0.00_-;\-&quot;£&quot;* #,##0.00_-;_-&quot;£&quot;* &quot;-&quot;??_-;_-@_-"/>
  </numFmts>
  <fonts count="17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2" fillId="0" borderId="0" xfId="0" applyNumberFormat="1" applyFont="1" applyBorder="1"/>
    <xf numFmtId="164" fontId="12" fillId="0" borderId="0" xfId="0" applyNumberFormat="1" applyFont="1" applyBorder="1"/>
    <xf numFmtId="0" fontId="13" fillId="0" borderId="0" xfId="0" applyFont="1"/>
    <xf numFmtId="0" fontId="14" fillId="0" borderId="0" xfId="0" applyNumberFormat="1" applyFont="1" applyFill="1" applyAlignment="1">
      <alignment horizontal="left"/>
    </xf>
    <xf numFmtId="0" fontId="12" fillId="0" borderId="0" xfId="0" applyFont="1"/>
    <xf numFmtId="0" fontId="12" fillId="0" borderId="0" xfId="0" applyNumberFormat="1" applyFont="1"/>
    <xf numFmtId="164" fontId="12" fillId="0" borderId="0" xfId="0" applyNumberFormat="1" applyFont="1"/>
    <xf numFmtId="0" fontId="12" fillId="0" borderId="0" xfId="0" quotePrefix="1" applyNumberFormat="1" applyFont="1" applyFill="1" applyAlignment="1">
      <alignment horizontal="left"/>
    </xf>
    <xf numFmtId="0" fontId="12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6" fillId="0" borderId="0" xfId="0" applyNumberFormat="1" applyFont="1"/>
    <xf numFmtId="164" fontId="16" fillId="0" borderId="0" xfId="0" applyNumberFormat="1" applyFont="1"/>
    <xf numFmtId="0" fontId="16" fillId="0" borderId="0" xfId="0" quotePrefix="1" applyNumberFormat="1" applyFont="1" applyFill="1" applyAlignment="1">
      <alignment horizontal="left"/>
    </xf>
    <xf numFmtId="0" fontId="16" fillId="0" borderId="0" xfId="0" applyFont="1" applyBorder="1"/>
    <xf numFmtId="0" fontId="16" fillId="0" borderId="0" xfId="0" applyNumberFormat="1" applyFont="1" applyBorder="1"/>
    <xf numFmtId="164" fontId="16" fillId="0" borderId="0" xfId="0" applyNumberFormat="1" applyFont="1" applyBorder="1"/>
    <xf numFmtId="0" fontId="16" fillId="0" borderId="0" xfId="0" quotePrefix="1" applyNumberFormat="1" applyFont="1" applyFill="1" applyBorder="1" applyAlignment="1">
      <alignment horizontal="left"/>
    </xf>
    <xf numFmtId="0" fontId="12" fillId="0" borderId="0" xfId="0" applyFont="1" applyFill="1"/>
    <xf numFmtId="0" fontId="15" fillId="0" borderId="0" xfId="0" applyFont="1" applyFill="1" applyBorder="1"/>
    <xf numFmtId="0" fontId="12" fillId="0" borderId="0" xfId="0" applyFont="1" applyFill="1" applyBorder="1"/>
    <xf numFmtId="0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13" fillId="0" borderId="0" xfId="0" applyFont="1" applyFill="1"/>
    <xf numFmtId="0" fontId="12" fillId="0" borderId="0" xfId="0" applyNumberFormat="1" applyFont="1" applyFill="1"/>
    <xf numFmtId="164" fontId="12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2" fillId="3" borderId="0" xfId="0" applyFont="1" applyFill="1" applyBorder="1"/>
    <xf numFmtId="0" fontId="10" fillId="3" borderId="0" xfId="0" applyFont="1" applyFill="1" applyBorder="1"/>
    <xf numFmtId="0" fontId="15" fillId="3" borderId="0" xfId="0" applyFont="1" applyFill="1" applyBorder="1"/>
    <xf numFmtId="0" fontId="12" fillId="3" borderId="0" xfId="0" applyNumberFormat="1" applyFont="1" applyFill="1" applyBorder="1"/>
    <xf numFmtId="164" fontId="12" fillId="3" borderId="0" xfId="0" applyNumberFormat="1" applyFont="1" applyFill="1" applyBorder="1"/>
    <xf numFmtId="0" fontId="13" fillId="3" borderId="0" xfId="0" applyFont="1" applyFill="1"/>
    <xf numFmtId="0" fontId="14" fillId="3" borderId="0" xfId="0" applyNumberFormat="1" applyFont="1" applyFill="1" applyAlignment="1">
      <alignment horizontal="left"/>
    </xf>
    <xf numFmtId="0" fontId="12" fillId="3" borderId="0" xfId="0" applyFont="1" applyFill="1"/>
    <xf numFmtId="164" fontId="16" fillId="0" borderId="0" xfId="0" applyNumberFormat="1" applyFont="1" applyFill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2">
    <cellStyle name="Euro" xfId="1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232833</xdr:rowOff>
    </xdr:from>
    <xdr:to>
      <xdr:col>0</xdr:col>
      <xdr:colOff>3199863</xdr:colOff>
      <xdr:row>5</xdr:row>
      <xdr:rowOff>264584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232833"/>
          <a:ext cx="3178696" cy="1333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320" insertRowShift="1" totalsRowShown="0" headerRowDxfId="16" dataDxfId="15">
  <autoFilter ref="A10:O320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1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2578125" defaultRowHeight="18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41247</v>
      </c>
    </row>
    <row r="3" spans="1:23" ht="22.5" customHeight="1">
      <c r="A3" s="73"/>
      <c r="N3" s="15" t="s">
        <v>3</v>
      </c>
      <c r="O3" s="24">
        <v>41248</v>
      </c>
    </row>
    <row r="4" spans="1:23" ht="20.25">
      <c r="A4" s="73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>
      <c r="A5" s="73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74" t="s">
        <v>480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23">
      <c r="A7" s="72" t="s">
        <v>479</v>
      </c>
      <c r="B7" s="72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69" t="s">
        <v>15</v>
      </c>
      <c r="E9" s="70"/>
      <c r="F9" s="70"/>
      <c r="G9" s="71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>
      <c r="O147" s="2"/>
      <c r="T147" s="5" t="s">
        <v>162</v>
      </c>
    </row>
    <row r="148" spans="1:20">
      <c r="O148" s="2"/>
      <c r="T148" s="5" t="s">
        <v>163</v>
      </c>
    </row>
    <row r="149" spans="1:20">
      <c r="O149" s="2"/>
      <c r="T149" s="5" t="s">
        <v>164</v>
      </c>
    </row>
    <row r="150" spans="1:20">
      <c r="O150" s="2"/>
      <c r="T150" s="5" t="s">
        <v>165</v>
      </c>
    </row>
    <row r="151" spans="1:20">
      <c r="O151" s="2"/>
      <c r="T151" s="5" t="s">
        <v>166</v>
      </c>
    </row>
    <row r="152" spans="1:20">
      <c r="O152" s="2"/>
      <c r="T152" s="5" t="s">
        <v>167</v>
      </c>
    </row>
    <row r="153" spans="1:20">
      <c r="O153" s="2"/>
      <c r="T153" s="5" t="s">
        <v>168</v>
      </c>
    </row>
    <row r="154" spans="1:20">
      <c r="O154" s="2"/>
      <c r="T154" s="5" t="s">
        <v>169</v>
      </c>
    </row>
    <row r="155" spans="1:20">
      <c r="O155" s="2"/>
      <c r="T155" s="5" t="s">
        <v>170</v>
      </c>
    </row>
    <row r="156" spans="1:20">
      <c r="O156" s="2"/>
      <c r="T156" s="5" t="s">
        <v>171</v>
      </c>
    </row>
    <row r="157" spans="1:20">
      <c r="O157" s="2"/>
      <c r="T157" s="5" t="s">
        <v>172</v>
      </c>
    </row>
    <row r="158" spans="1:20">
      <c r="O158" s="2"/>
      <c r="T158" s="5" t="s">
        <v>173</v>
      </c>
    </row>
    <row r="159" spans="1:20">
      <c r="O159" s="2"/>
      <c r="T159" s="5" t="s">
        <v>174</v>
      </c>
    </row>
    <row r="160" spans="1:20">
      <c r="O160" s="2"/>
      <c r="T160" s="5" t="s">
        <v>175</v>
      </c>
    </row>
    <row r="161" spans="15:20">
      <c r="O161" s="2"/>
      <c r="T161" s="5" t="s">
        <v>176</v>
      </c>
    </row>
    <row r="162" spans="15:20">
      <c r="O162" s="2"/>
      <c r="T162" s="5" t="s">
        <v>177</v>
      </c>
    </row>
    <row r="163" spans="15:20">
      <c r="O163" s="2"/>
      <c r="T163" s="5" t="s">
        <v>178</v>
      </c>
    </row>
    <row r="164" spans="15:20">
      <c r="O164" s="2"/>
      <c r="T164" s="5" t="s">
        <v>179</v>
      </c>
    </row>
    <row r="165" spans="15:20">
      <c r="O165" s="2"/>
      <c r="T165" s="5" t="s">
        <v>180</v>
      </c>
    </row>
    <row r="166" spans="15:20">
      <c r="O166" s="2"/>
      <c r="T166" s="5" t="s">
        <v>181</v>
      </c>
    </row>
    <row r="167" spans="15:20">
      <c r="O167" s="2"/>
      <c r="T167" s="5" t="s">
        <v>182</v>
      </c>
    </row>
    <row r="168" spans="15:20">
      <c r="O168" s="2"/>
      <c r="T168" s="5" t="s">
        <v>183</v>
      </c>
    </row>
    <row r="169" spans="15:20">
      <c r="O169" s="2"/>
      <c r="T169" s="5" t="s">
        <v>184</v>
      </c>
    </row>
    <row r="170" spans="15:20">
      <c r="O170" s="2"/>
      <c r="T170" s="5" t="s">
        <v>185</v>
      </c>
    </row>
    <row r="171" spans="15:20">
      <c r="O171" s="2"/>
      <c r="T171" s="5" t="s">
        <v>186</v>
      </c>
    </row>
    <row r="172" spans="15:20">
      <c r="O172" s="2"/>
      <c r="T172" s="5" t="s">
        <v>187</v>
      </c>
    </row>
    <row r="173" spans="15:20">
      <c r="O173" s="2"/>
      <c r="T173" s="5" t="s">
        <v>188</v>
      </c>
    </row>
    <row r="174" spans="15:20">
      <c r="O174" s="2"/>
      <c r="T174" s="5" t="s">
        <v>189</v>
      </c>
    </row>
    <row r="175" spans="15:20">
      <c r="O175" s="2"/>
      <c r="T175" s="5" t="s">
        <v>190</v>
      </c>
    </row>
    <row r="176" spans="15:20">
      <c r="O176" s="2"/>
      <c r="T176" s="5" t="s">
        <v>191</v>
      </c>
    </row>
    <row r="177" spans="15:20">
      <c r="O177" s="2"/>
      <c r="T177" s="5" t="s">
        <v>192</v>
      </c>
    </row>
    <row r="178" spans="15:20">
      <c r="O178" s="2"/>
      <c r="T178" s="5" t="s">
        <v>193</v>
      </c>
    </row>
    <row r="179" spans="15:20">
      <c r="O179" s="2"/>
      <c r="T179" s="5" t="s">
        <v>194</v>
      </c>
    </row>
    <row r="180" spans="15:20">
      <c r="O180" s="2"/>
      <c r="T180" s="5" t="s">
        <v>195</v>
      </c>
    </row>
    <row r="181" spans="15:20">
      <c r="O181" s="2"/>
      <c r="T181" s="5" t="s">
        <v>196</v>
      </c>
    </row>
    <row r="182" spans="15:20">
      <c r="O182" s="2"/>
      <c r="T182" s="5" t="s">
        <v>197</v>
      </c>
    </row>
    <row r="183" spans="15:20">
      <c r="O183" s="2"/>
      <c r="T183" s="5" t="s">
        <v>198</v>
      </c>
    </row>
    <row r="184" spans="15:20">
      <c r="O184" s="2"/>
      <c r="T184" s="5" t="s">
        <v>199</v>
      </c>
    </row>
    <row r="185" spans="15:20">
      <c r="O185" s="2"/>
      <c r="T185" s="5" t="s">
        <v>200</v>
      </c>
    </row>
    <row r="186" spans="15:20">
      <c r="O186" s="2"/>
      <c r="T186" s="5" t="s">
        <v>201</v>
      </c>
    </row>
    <row r="187" spans="15:20">
      <c r="O187" s="2"/>
      <c r="T187" s="5" t="s">
        <v>202</v>
      </c>
    </row>
    <row r="188" spans="15:20">
      <c r="O188" s="2"/>
      <c r="T188" s="5" t="s">
        <v>203</v>
      </c>
    </row>
    <row r="189" spans="15:20">
      <c r="O189" s="2"/>
      <c r="T189" s="5" t="s">
        <v>204</v>
      </c>
    </row>
    <row r="190" spans="15:20">
      <c r="O190" s="2"/>
      <c r="T190" s="5" t="s">
        <v>205</v>
      </c>
    </row>
    <row r="191" spans="15:20">
      <c r="O191" s="2"/>
      <c r="T191" s="5" t="s">
        <v>206</v>
      </c>
    </row>
    <row r="192" spans="15:20">
      <c r="O192" s="2"/>
      <c r="T192" s="5" t="s">
        <v>207</v>
      </c>
    </row>
    <row r="193" spans="15:20">
      <c r="O193" s="2"/>
      <c r="T193" s="5" t="s">
        <v>208</v>
      </c>
    </row>
    <row r="194" spans="15:20">
      <c r="O194" s="2"/>
      <c r="T194" s="5" t="s">
        <v>209</v>
      </c>
    </row>
    <row r="195" spans="15:20">
      <c r="O195" s="2"/>
      <c r="T195" s="5" t="s">
        <v>210</v>
      </c>
    </row>
    <row r="196" spans="15:20">
      <c r="O196" s="2"/>
      <c r="T196" s="5" t="s">
        <v>211</v>
      </c>
    </row>
    <row r="197" spans="15:20">
      <c r="O197" s="2"/>
      <c r="T197" s="5" t="s">
        <v>212</v>
      </c>
    </row>
    <row r="198" spans="15:20">
      <c r="O198" s="2"/>
      <c r="T198" s="5" t="s">
        <v>213</v>
      </c>
    </row>
    <row r="199" spans="15:20">
      <c r="O199" s="2"/>
      <c r="T199" s="5" t="s">
        <v>214</v>
      </c>
    </row>
    <row r="200" spans="15:20">
      <c r="O200" s="2"/>
      <c r="T200" s="5" t="s">
        <v>215</v>
      </c>
    </row>
    <row r="201" spans="15:20">
      <c r="O201" s="2"/>
      <c r="T201" s="5" t="s">
        <v>216</v>
      </c>
    </row>
    <row r="202" spans="15:20">
      <c r="O202" s="2"/>
      <c r="T202" s="5" t="s">
        <v>217</v>
      </c>
    </row>
    <row r="203" spans="15:20">
      <c r="O203" s="2"/>
      <c r="T203" s="5" t="s">
        <v>218</v>
      </c>
    </row>
    <row r="204" spans="15:20">
      <c r="O204" s="2"/>
      <c r="T204" s="5" t="s">
        <v>219</v>
      </c>
    </row>
    <row r="205" spans="15:20">
      <c r="O205" s="2"/>
      <c r="T205" s="5" t="s">
        <v>220</v>
      </c>
    </row>
    <row r="206" spans="15:20">
      <c r="O206" s="2"/>
      <c r="T206" s="5" t="s">
        <v>221</v>
      </c>
    </row>
    <row r="207" spans="15:20">
      <c r="O207" s="2"/>
      <c r="T207" s="5" t="s">
        <v>222</v>
      </c>
    </row>
    <row r="208" spans="15:20">
      <c r="O208" s="2"/>
      <c r="T208" s="5" t="s">
        <v>223</v>
      </c>
    </row>
    <row r="209" spans="15:20">
      <c r="O209" s="2"/>
      <c r="T209" s="5" t="s">
        <v>224</v>
      </c>
    </row>
    <row r="210" spans="15:20">
      <c r="O210" s="2"/>
      <c r="T210" s="5" t="s">
        <v>225</v>
      </c>
    </row>
    <row r="211" spans="15:20">
      <c r="O211" s="2"/>
      <c r="T211" s="5" t="s">
        <v>226</v>
      </c>
    </row>
    <row r="212" spans="15:20">
      <c r="O212" s="2"/>
      <c r="T212" s="5" t="s">
        <v>227</v>
      </c>
    </row>
    <row r="213" spans="15:20">
      <c r="O213" s="2"/>
      <c r="T213" s="5" t="s">
        <v>228</v>
      </c>
    </row>
    <row r="214" spans="15:20">
      <c r="O214" s="2"/>
      <c r="T214" s="5" t="s">
        <v>229</v>
      </c>
    </row>
    <row r="215" spans="15:20">
      <c r="O215" s="2"/>
      <c r="T215" s="5" t="s">
        <v>230</v>
      </c>
    </row>
    <row r="216" spans="15:20">
      <c r="O216" s="2"/>
      <c r="T216" s="5" t="s">
        <v>231</v>
      </c>
    </row>
    <row r="217" spans="15:20">
      <c r="O217" s="2"/>
      <c r="T217" s="5" t="s">
        <v>232</v>
      </c>
    </row>
    <row r="218" spans="15:20">
      <c r="O218" s="2"/>
      <c r="T218" s="5" t="s">
        <v>233</v>
      </c>
    </row>
    <row r="219" spans="15:20">
      <c r="O219" s="2"/>
      <c r="T219" s="5" t="s">
        <v>234</v>
      </c>
    </row>
    <row r="220" spans="15:20">
      <c r="O220" s="2"/>
      <c r="T220" s="5" t="s">
        <v>235</v>
      </c>
    </row>
    <row r="221" spans="15:20">
      <c r="O221" s="2"/>
      <c r="T221" s="5" t="s">
        <v>236</v>
      </c>
    </row>
    <row r="222" spans="15:20">
      <c r="O222" s="2"/>
      <c r="T222" s="5" t="s">
        <v>237</v>
      </c>
    </row>
    <row r="223" spans="15:20">
      <c r="O223" s="2"/>
      <c r="T223" s="5" t="s">
        <v>238</v>
      </c>
    </row>
    <row r="224" spans="15:20">
      <c r="O224" s="2"/>
      <c r="T224" s="5" t="s">
        <v>239</v>
      </c>
    </row>
    <row r="225" spans="15:20">
      <c r="O225" s="2"/>
      <c r="T225" s="5" t="s">
        <v>240</v>
      </c>
    </row>
    <row r="226" spans="15:20">
      <c r="O226" s="2"/>
      <c r="T226" s="5" t="s">
        <v>241</v>
      </c>
    </row>
    <row r="227" spans="15:20">
      <c r="O227" s="2"/>
      <c r="T227" s="5" t="s">
        <v>242</v>
      </c>
    </row>
    <row r="228" spans="15:20">
      <c r="O228" s="2"/>
      <c r="T228" s="5" t="s">
        <v>243</v>
      </c>
    </row>
    <row r="229" spans="15:20">
      <c r="O229" s="2"/>
      <c r="T229" s="5" t="s">
        <v>244</v>
      </c>
    </row>
    <row r="230" spans="15:20">
      <c r="O230" s="2"/>
      <c r="T230" s="5" t="s">
        <v>245</v>
      </c>
    </row>
    <row r="231" spans="15:20">
      <c r="O231" s="2"/>
      <c r="T231" s="5" t="s">
        <v>246</v>
      </c>
    </row>
    <row r="232" spans="15:20">
      <c r="O232" s="2"/>
      <c r="T232" s="5" t="s">
        <v>247</v>
      </c>
    </row>
    <row r="233" spans="15:20">
      <c r="O233" s="2"/>
      <c r="T233" s="5" t="s">
        <v>248</v>
      </c>
    </row>
    <row r="234" spans="15:20">
      <c r="O234" s="2"/>
      <c r="T234" s="5" t="s">
        <v>249</v>
      </c>
    </row>
    <row r="235" spans="15:20">
      <c r="O235" s="2"/>
      <c r="T235" s="5" t="s">
        <v>250</v>
      </c>
    </row>
    <row r="236" spans="15:20">
      <c r="O236" s="2"/>
      <c r="T236" s="5" t="s">
        <v>251</v>
      </c>
    </row>
    <row r="237" spans="15:20">
      <c r="O237" s="2"/>
      <c r="T237" s="5" t="s">
        <v>252</v>
      </c>
    </row>
    <row r="238" spans="15:20">
      <c r="O238" s="2"/>
      <c r="T238" s="5" t="s">
        <v>253</v>
      </c>
    </row>
    <row r="239" spans="15:20">
      <c r="O239" s="2"/>
      <c r="T239" s="5" t="s">
        <v>254</v>
      </c>
    </row>
    <row r="240" spans="15:20">
      <c r="O240" s="2"/>
      <c r="T240" s="5" t="s">
        <v>255</v>
      </c>
    </row>
    <row r="241" spans="15:20">
      <c r="O241" s="2"/>
      <c r="T241" s="5" t="s">
        <v>256</v>
      </c>
    </row>
    <row r="242" spans="15:20">
      <c r="O242" s="2"/>
      <c r="T242" s="5" t="s">
        <v>257</v>
      </c>
    </row>
    <row r="243" spans="15:20">
      <c r="O243" s="2"/>
      <c r="T243" s="5" t="s">
        <v>258</v>
      </c>
    </row>
    <row r="244" spans="15:20">
      <c r="O244" s="2"/>
      <c r="T244" s="5" t="s">
        <v>259</v>
      </c>
    </row>
    <row r="245" spans="15:20">
      <c r="O245" s="2"/>
      <c r="T245" s="5" t="s">
        <v>260</v>
      </c>
    </row>
    <row r="246" spans="15:20">
      <c r="O246" s="2"/>
      <c r="T246" s="5" t="s">
        <v>261</v>
      </c>
    </row>
    <row r="247" spans="15:20">
      <c r="O247" s="2"/>
      <c r="T247" s="5" t="s">
        <v>262</v>
      </c>
    </row>
    <row r="248" spans="15:20">
      <c r="O248" s="2"/>
      <c r="T248" s="5" t="s">
        <v>263</v>
      </c>
    </row>
    <row r="249" spans="15:20">
      <c r="O249" s="2"/>
      <c r="T249" s="5" t="s">
        <v>264</v>
      </c>
    </row>
    <row r="250" spans="15:20">
      <c r="O250" s="2"/>
      <c r="T250" s="5" t="s">
        <v>265</v>
      </c>
    </row>
    <row r="251" spans="15:20">
      <c r="O251" s="2"/>
      <c r="T251" s="5" t="s">
        <v>266</v>
      </c>
    </row>
    <row r="252" spans="15:20">
      <c r="O252" s="2"/>
      <c r="T252" s="5" t="s">
        <v>267</v>
      </c>
    </row>
    <row r="253" spans="15:20">
      <c r="O253" s="2"/>
      <c r="T253" s="5" t="s">
        <v>268</v>
      </c>
    </row>
    <row r="254" spans="15:20">
      <c r="O254" s="2"/>
      <c r="T254" s="5" t="s">
        <v>269</v>
      </c>
    </row>
    <row r="255" spans="15:20">
      <c r="O255" s="2"/>
      <c r="T255" s="5" t="s">
        <v>270</v>
      </c>
    </row>
    <row r="256" spans="15:20">
      <c r="O256" s="2"/>
      <c r="T256" s="5" t="s">
        <v>271</v>
      </c>
    </row>
    <row r="257" spans="15:20">
      <c r="O257" s="2"/>
      <c r="T257" s="5" t="s">
        <v>272</v>
      </c>
    </row>
    <row r="258" spans="15:20">
      <c r="O258" s="2"/>
      <c r="T258" s="5" t="s">
        <v>273</v>
      </c>
    </row>
    <row r="259" spans="15:20">
      <c r="O259" s="2"/>
      <c r="T259" s="5" t="s">
        <v>274</v>
      </c>
    </row>
    <row r="260" spans="15:20">
      <c r="O260" s="2"/>
      <c r="T260" s="5" t="s">
        <v>275</v>
      </c>
    </row>
    <row r="261" spans="15:20">
      <c r="O261" s="2"/>
      <c r="T261" s="5" t="s">
        <v>276</v>
      </c>
    </row>
    <row r="262" spans="15:20">
      <c r="O262" s="2"/>
      <c r="T262" s="5" t="s">
        <v>277</v>
      </c>
    </row>
    <row r="263" spans="15:20">
      <c r="O263" s="2"/>
      <c r="T263" s="5" t="s">
        <v>278</v>
      </c>
    </row>
    <row r="264" spans="15:20">
      <c r="O264" s="2"/>
      <c r="T264" s="5" t="s">
        <v>279</v>
      </c>
    </row>
    <row r="265" spans="15:20">
      <c r="O265" s="2"/>
      <c r="T265" s="5" t="s">
        <v>280</v>
      </c>
    </row>
    <row r="266" spans="15:20">
      <c r="O266" s="2"/>
      <c r="T266" s="4" t="s">
        <v>14</v>
      </c>
    </row>
    <row r="267" spans="15:20">
      <c r="O267" s="2"/>
      <c r="T267" s="5" t="s">
        <v>281</v>
      </c>
    </row>
    <row r="268" spans="15:20">
      <c r="O268" s="2"/>
      <c r="T268" s="5" t="s">
        <v>282</v>
      </c>
    </row>
    <row r="269" spans="15:20">
      <c r="O269" s="2"/>
      <c r="T269" s="5" t="s">
        <v>283</v>
      </c>
    </row>
    <row r="270" spans="15:20">
      <c r="O270" s="2"/>
      <c r="T270" s="5" t="s">
        <v>284</v>
      </c>
    </row>
    <row r="271" spans="15:20">
      <c r="O271" s="2"/>
      <c r="T271" s="5" t="s">
        <v>285</v>
      </c>
    </row>
    <row r="272" spans="15:20">
      <c r="O272" s="2"/>
      <c r="T272" s="5" t="s">
        <v>286</v>
      </c>
    </row>
    <row r="273" spans="15:20">
      <c r="O273" s="2"/>
      <c r="T273" s="5" t="s">
        <v>287</v>
      </c>
    </row>
    <row r="274" spans="15:20">
      <c r="O274" s="2"/>
      <c r="T274" s="5" t="s">
        <v>288</v>
      </c>
    </row>
    <row r="275" spans="15:20">
      <c r="O275" s="2"/>
      <c r="T275" s="5" t="s">
        <v>289</v>
      </c>
    </row>
    <row r="276" spans="15:20">
      <c r="O276" s="2"/>
      <c r="T276" s="5" t="s">
        <v>290</v>
      </c>
    </row>
    <row r="277" spans="15:20">
      <c r="O277" s="2"/>
      <c r="T277" s="5" t="s">
        <v>291</v>
      </c>
    </row>
    <row r="278" spans="15:20">
      <c r="O278" s="2"/>
      <c r="T278" s="5" t="s">
        <v>292</v>
      </c>
    </row>
    <row r="279" spans="15:20">
      <c r="O279" s="2"/>
      <c r="T279" s="5" t="s">
        <v>293</v>
      </c>
    </row>
    <row r="280" spans="15:20">
      <c r="O280" s="2"/>
      <c r="T280" s="5" t="s">
        <v>294</v>
      </c>
    </row>
    <row r="281" spans="15:20">
      <c r="O281" s="2"/>
      <c r="T281" s="5" t="s">
        <v>295</v>
      </c>
    </row>
    <row r="282" spans="15:20">
      <c r="O282" s="2"/>
      <c r="T282" s="5" t="s">
        <v>296</v>
      </c>
    </row>
    <row r="283" spans="15:20">
      <c r="O283" s="2"/>
      <c r="T283" s="5" t="s">
        <v>297</v>
      </c>
    </row>
    <row r="284" spans="15:20">
      <c r="O284" s="2"/>
      <c r="T284" s="5" t="s">
        <v>298</v>
      </c>
    </row>
    <row r="285" spans="15:20">
      <c r="O285" s="2"/>
      <c r="T285" s="5" t="s">
        <v>299</v>
      </c>
    </row>
    <row r="286" spans="15:20">
      <c r="O286" s="2"/>
      <c r="T286" s="5" t="s">
        <v>300</v>
      </c>
    </row>
    <row r="287" spans="15:20">
      <c r="O287" s="2"/>
      <c r="T287" s="5" t="s">
        <v>301</v>
      </c>
    </row>
    <row r="288" spans="15:20">
      <c r="O288" s="2"/>
      <c r="T288" s="5" t="s">
        <v>302</v>
      </c>
    </row>
    <row r="289" spans="15:20">
      <c r="O289" s="2"/>
      <c r="T289" s="5" t="s">
        <v>303</v>
      </c>
    </row>
    <row r="290" spans="15:20">
      <c r="O290" s="2"/>
      <c r="T290" s="5" t="s">
        <v>304</v>
      </c>
    </row>
    <row r="291" spans="15:20">
      <c r="O291" s="2"/>
      <c r="T291" s="5" t="s">
        <v>305</v>
      </c>
    </row>
    <row r="292" spans="15:20">
      <c r="O292" s="2"/>
      <c r="T292" s="5" t="s">
        <v>306</v>
      </c>
    </row>
    <row r="293" spans="15:20">
      <c r="O293" s="2"/>
      <c r="T293" s="5" t="s">
        <v>307</v>
      </c>
    </row>
    <row r="294" spans="15:20">
      <c r="O294" s="2"/>
      <c r="T294" s="5" t="s">
        <v>308</v>
      </c>
    </row>
    <row r="295" spans="15:20">
      <c r="O295" s="2"/>
      <c r="T295" s="5" t="s">
        <v>309</v>
      </c>
    </row>
    <row r="296" spans="15:20">
      <c r="O296" s="2"/>
      <c r="T296" s="5" t="s">
        <v>310</v>
      </c>
    </row>
    <row r="297" spans="15:20">
      <c r="O297" s="2"/>
      <c r="T297" s="5" t="s">
        <v>311</v>
      </c>
    </row>
    <row r="298" spans="15:20">
      <c r="O298" s="2"/>
      <c r="T298" s="5" t="s">
        <v>312</v>
      </c>
    </row>
    <row r="299" spans="15:20">
      <c r="O299" s="2"/>
      <c r="T299" s="5" t="s">
        <v>313</v>
      </c>
    </row>
    <row r="300" spans="15:20">
      <c r="O300" s="2"/>
      <c r="T300" s="5" t="s">
        <v>314</v>
      </c>
    </row>
    <row r="301" spans="15:20">
      <c r="O301" s="2"/>
      <c r="T301" s="5" t="s">
        <v>315</v>
      </c>
    </row>
    <row r="302" spans="15:20">
      <c r="O302" s="2"/>
      <c r="T302" s="5" t="s">
        <v>316</v>
      </c>
    </row>
    <row r="303" spans="15:20">
      <c r="O303" s="2"/>
      <c r="T303" s="5" t="s">
        <v>317</v>
      </c>
    </row>
    <row r="304" spans="15:20">
      <c r="O304" s="2"/>
      <c r="T304" s="5" t="s">
        <v>318</v>
      </c>
    </row>
    <row r="305" spans="15:20">
      <c r="O305" s="2"/>
      <c r="T305" s="5" t="s">
        <v>319</v>
      </c>
    </row>
    <row r="306" spans="15:20">
      <c r="O306" s="2"/>
      <c r="T306" s="5" t="s">
        <v>320</v>
      </c>
    </row>
    <row r="307" spans="15:20">
      <c r="O307" s="2"/>
      <c r="T307" s="5" t="s">
        <v>321</v>
      </c>
    </row>
    <row r="308" spans="15:20">
      <c r="O308" s="2"/>
      <c r="T308" s="5" t="s">
        <v>322</v>
      </c>
    </row>
    <row r="309" spans="15:20">
      <c r="O309" s="2"/>
      <c r="T309" s="5" t="s">
        <v>323</v>
      </c>
    </row>
    <row r="310" spans="15:20">
      <c r="O310" s="2"/>
      <c r="T310" s="5" t="s">
        <v>324</v>
      </c>
    </row>
    <row r="311" spans="15:20">
      <c r="O311" s="2"/>
      <c r="T311" s="5" t="s">
        <v>325</v>
      </c>
    </row>
    <row r="312" spans="15:20">
      <c r="O312" s="2"/>
      <c r="T312" s="5" t="s">
        <v>326</v>
      </c>
    </row>
    <row r="313" spans="15:20">
      <c r="O313" s="2"/>
      <c r="T313" s="5" t="s">
        <v>327</v>
      </c>
    </row>
    <row r="314" spans="15:20">
      <c r="O314" s="2"/>
      <c r="T314" s="5" t="s">
        <v>328</v>
      </c>
    </row>
    <row r="315" spans="15:20">
      <c r="O315" s="2"/>
      <c r="T315" s="5" t="s">
        <v>329</v>
      </c>
    </row>
    <row r="316" spans="15:20">
      <c r="O316" s="2"/>
      <c r="T316" s="5" t="s">
        <v>330</v>
      </c>
    </row>
    <row r="317" spans="15:20">
      <c r="O317" s="2"/>
      <c r="T317" s="5" t="s">
        <v>331</v>
      </c>
    </row>
    <row r="318" spans="15:20">
      <c r="O318" s="2"/>
      <c r="T318" s="5" t="s">
        <v>332</v>
      </c>
    </row>
    <row r="319" spans="15:20">
      <c r="O319" s="2"/>
      <c r="T319" s="5" t="s">
        <v>333</v>
      </c>
    </row>
    <row r="320" spans="15:20">
      <c r="O320" s="2"/>
      <c r="T320" s="5" t="s">
        <v>334</v>
      </c>
    </row>
    <row r="321" spans="15:20">
      <c r="O321" s="2"/>
      <c r="T321" s="5" t="s">
        <v>335</v>
      </c>
    </row>
    <row r="322" spans="15:20">
      <c r="O322" s="2"/>
      <c r="T322" s="5" t="s">
        <v>336</v>
      </c>
    </row>
    <row r="323" spans="15:20">
      <c r="O323" s="2"/>
      <c r="T323" s="5" t="s">
        <v>337</v>
      </c>
    </row>
    <row r="324" spans="15:20">
      <c r="O324" s="2"/>
      <c r="T324" s="5" t="s">
        <v>338</v>
      </c>
    </row>
    <row r="325" spans="15:20">
      <c r="O325" s="2"/>
      <c r="T325" s="5" t="s">
        <v>339</v>
      </c>
    </row>
    <row r="326" spans="15:20">
      <c r="O326" s="2"/>
      <c r="T326" s="5" t="s">
        <v>340</v>
      </c>
    </row>
    <row r="327" spans="15:20">
      <c r="O327" s="2"/>
      <c r="T327" s="5" t="s">
        <v>341</v>
      </c>
    </row>
    <row r="328" spans="15:20">
      <c r="O328" s="2"/>
      <c r="T328" s="5" t="s">
        <v>342</v>
      </c>
    </row>
    <row r="329" spans="15:20">
      <c r="O329" s="2"/>
      <c r="T329" s="5" t="s">
        <v>343</v>
      </c>
    </row>
    <row r="330" spans="15:20">
      <c r="O330" s="2"/>
      <c r="T330" s="5" t="s">
        <v>344</v>
      </c>
    </row>
    <row r="331" spans="15:20">
      <c r="O331" s="2"/>
      <c r="T331" s="5" t="s">
        <v>345</v>
      </c>
    </row>
    <row r="332" spans="15:20">
      <c r="O332" s="2"/>
      <c r="T332" s="5" t="s">
        <v>346</v>
      </c>
    </row>
    <row r="333" spans="15:20">
      <c r="O333" s="2"/>
      <c r="T333" s="5" t="s">
        <v>347</v>
      </c>
    </row>
    <row r="334" spans="15:20">
      <c r="O334" s="2"/>
      <c r="T334" s="5" t="s">
        <v>348</v>
      </c>
    </row>
    <row r="335" spans="15:20">
      <c r="O335" s="2"/>
      <c r="T335" s="5" t="s">
        <v>349</v>
      </c>
    </row>
    <row r="336" spans="15:20">
      <c r="O336" s="2"/>
      <c r="T336" s="5" t="s">
        <v>350</v>
      </c>
    </row>
    <row r="337" spans="15:20">
      <c r="O337" s="2"/>
      <c r="T337" s="5" t="s">
        <v>351</v>
      </c>
    </row>
    <row r="338" spans="15:20">
      <c r="O338" s="2"/>
      <c r="T338" s="5" t="s">
        <v>352</v>
      </c>
    </row>
    <row r="339" spans="15:20">
      <c r="O339" s="2"/>
      <c r="T339" s="5" t="s">
        <v>353</v>
      </c>
    </row>
    <row r="340" spans="15:20">
      <c r="O340" s="2"/>
      <c r="T340" s="5" t="s">
        <v>354</v>
      </c>
    </row>
    <row r="341" spans="15:20">
      <c r="O341" s="2"/>
      <c r="T341" s="5" t="s">
        <v>355</v>
      </c>
    </row>
    <row r="342" spans="15:20">
      <c r="O342" s="2"/>
      <c r="T342" s="5" t="s">
        <v>356</v>
      </c>
    </row>
    <row r="343" spans="15:20">
      <c r="O343" s="2"/>
      <c r="T343" s="5" t="s">
        <v>357</v>
      </c>
    </row>
    <row r="344" spans="15:20">
      <c r="O344" s="2"/>
      <c r="T344" s="5" t="s">
        <v>358</v>
      </c>
    </row>
    <row r="345" spans="15:20">
      <c r="O345" s="2"/>
      <c r="T345" s="5" t="s">
        <v>359</v>
      </c>
    </row>
    <row r="346" spans="15:20">
      <c r="O346" s="2"/>
      <c r="T346" s="5" t="s">
        <v>360</v>
      </c>
    </row>
    <row r="347" spans="15:20">
      <c r="O347" s="2"/>
      <c r="T347" s="5" t="s">
        <v>361</v>
      </c>
    </row>
    <row r="348" spans="15:20">
      <c r="O348" s="2"/>
      <c r="T348" s="5" t="s">
        <v>362</v>
      </c>
    </row>
    <row r="349" spans="15:20">
      <c r="O349" s="2"/>
      <c r="T349" s="5" t="s">
        <v>363</v>
      </c>
    </row>
    <row r="350" spans="15:20">
      <c r="O350" s="2"/>
      <c r="T350" s="5" t="s">
        <v>364</v>
      </c>
    </row>
    <row r="351" spans="15:20">
      <c r="O351" s="2"/>
      <c r="T351" s="5" t="s">
        <v>365</v>
      </c>
    </row>
    <row r="352" spans="15:20">
      <c r="O352" s="2"/>
      <c r="T352" s="5" t="s">
        <v>366</v>
      </c>
    </row>
    <row r="353" spans="15:20">
      <c r="O353" s="2"/>
      <c r="T353" s="5" t="s">
        <v>367</v>
      </c>
    </row>
    <row r="354" spans="15:20">
      <c r="O354" s="2"/>
      <c r="T354" s="5" t="s">
        <v>368</v>
      </c>
    </row>
    <row r="355" spans="15:20">
      <c r="O355" s="2"/>
      <c r="T355" s="5" t="s">
        <v>369</v>
      </c>
    </row>
    <row r="356" spans="15:20">
      <c r="O356" s="2"/>
      <c r="T356" s="5" t="s">
        <v>370</v>
      </c>
    </row>
    <row r="357" spans="15:20">
      <c r="O357" s="2"/>
      <c r="T357" s="5" t="s">
        <v>371</v>
      </c>
    </row>
    <row r="358" spans="15:20">
      <c r="O358" s="2"/>
      <c r="T358" s="5" t="s">
        <v>372</v>
      </c>
    </row>
    <row r="359" spans="15:20">
      <c r="O359" s="2"/>
      <c r="T359" s="5" t="s">
        <v>373</v>
      </c>
    </row>
    <row r="360" spans="15:20">
      <c r="O360" s="2"/>
      <c r="T360" s="5" t="s">
        <v>374</v>
      </c>
    </row>
    <row r="361" spans="15:20">
      <c r="O361" s="2"/>
      <c r="T361" s="5" t="s">
        <v>375</v>
      </c>
    </row>
    <row r="362" spans="15:20">
      <c r="O362" s="2"/>
      <c r="T362" s="5" t="s">
        <v>376</v>
      </c>
    </row>
    <row r="363" spans="15:20">
      <c r="O363" s="2"/>
    </row>
    <row r="364" spans="15:20">
      <c r="O364" s="2"/>
    </row>
    <row r="365" spans="15:20">
      <c r="O365" s="2"/>
    </row>
    <row r="366" spans="15:20">
      <c r="O366" s="2"/>
    </row>
    <row r="367" spans="15:20">
      <c r="O367" s="2"/>
    </row>
    <row r="368" spans="15:20">
      <c r="O368" s="2"/>
    </row>
    <row r="369" spans="15:15">
      <c r="O369" s="2"/>
    </row>
    <row r="370" spans="15:15">
      <c r="O370" s="2"/>
    </row>
    <row r="371" spans="15:1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1:G11 D107:G146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38"/>
  <sheetViews>
    <sheetView tabSelected="1" topLeftCell="A253" zoomScale="115" zoomScaleNormal="115" workbookViewId="0">
      <selection activeCell="A257" sqref="A257"/>
    </sheetView>
  </sheetViews>
  <sheetFormatPr defaultColWidth="11.42578125" defaultRowHeight="18"/>
  <cols>
    <col min="1" max="1" width="75" style="25" customWidth="1"/>
    <col min="2" max="2" width="51.28515625" style="25" customWidth="1"/>
    <col min="3" max="3" width="14.5703125" style="25" customWidth="1"/>
    <col min="4" max="4" width="8.85546875" style="25" customWidth="1"/>
    <col min="5" max="5" width="9.7109375" style="25" customWidth="1"/>
    <col min="6" max="6" width="12" style="25" customWidth="1"/>
    <col min="7" max="7" width="10.7109375" style="25" customWidth="1"/>
    <col min="8" max="8" width="13.42578125" style="25" customWidth="1"/>
    <col min="9" max="9" width="23" style="25" customWidth="1"/>
    <col min="10" max="10" width="24.42578125" style="25" customWidth="1"/>
    <col min="11" max="11" width="25.28515625" style="58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41677</v>
      </c>
    </row>
    <row r="3" spans="1:23" ht="22.5" customHeight="1">
      <c r="A3" s="73"/>
      <c r="N3" s="15" t="s">
        <v>3</v>
      </c>
      <c r="O3" s="24"/>
    </row>
    <row r="4" spans="1:23" ht="20.25">
      <c r="A4" s="73"/>
      <c r="B4" s="26"/>
      <c r="C4" s="26"/>
      <c r="D4" s="26"/>
      <c r="E4" s="26"/>
      <c r="F4" s="26"/>
      <c r="G4" s="26"/>
      <c r="H4" s="26"/>
      <c r="I4" s="26"/>
      <c r="J4" s="26"/>
      <c r="K4" s="59"/>
      <c r="N4" s="15" t="s">
        <v>4</v>
      </c>
      <c r="O4" s="16">
        <v>1</v>
      </c>
    </row>
    <row r="5" spans="1:23" ht="17.25" customHeight="1" thickBot="1">
      <c r="A5" s="73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74" t="s">
        <v>772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23">
      <c r="A7" s="72" t="s">
        <v>769</v>
      </c>
      <c r="B7" s="72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69" t="s">
        <v>15</v>
      </c>
      <c r="E9" s="70"/>
      <c r="F9" s="70"/>
      <c r="G9" s="71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s="31" customFormat="1">
      <c r="A11" s="27" t="s">
        <v>234</v>
      </c>
      <c r="B11" s="28" t="s">
        <v>383</v>
      </c>
      <c r="C11" s="40" t="s">
        <v>768</v>
      </c>
      <c r="D11" s="27">
        <v>1000</v>
      </c>
      <c r="E11" s="27">
        <v>1000</v>
      </c>
      <c r="F11" s="27">
        <v>1000</v>
      </c>
      <c r="G11" s="27">
        <v>1000</v>
      </c>
      <c r="H11" s="29">
        <f>SUM('PACC - SNCC.F.053 (3)'!$D11:$G11)</f>
        <v>4000</v>
      </c>
      <c r="I11" s="30">
        <v>6.25</v>
      </c>
      <c r="J11" s="30">
        <f t="shared" ref="J11:J58" si="0">+H11*I11</f>
        <v>25000</v>
      </c>
      <c r="K11" s="30">
        <f>Tabla13[[#This Row],[COSTO TOTAL UNITARIO ESTIMADO]]+J12</f>
        <v>181000</v>
      </c>
      <c r="L11" s="27" t="s">
        <v>18</v>
      </c>
      <c r="M11" s="27" t="s">
        <v>770</v>
      </c>
      <c r="N11" s="30"/>
      <c r="O11" s="27"/>
      <c r="T11" s="32" t="s">
        <v>26</v>
      </c>
      <c r="W11" s="33" t="s">
        <v>23</v>
      </c>
    </row>
    <row r="12" spans="1:23" s="31" customFormat="1">
      <c r="A12" s="27" t="s">
        <v>234</v>
      </c>
      <c r="B12" s="28" t="s">
        <v>384</v>
      </c>
      <c r="C12" s="40" t="s">
        <v>768</v>
      </c>
      <c r="D12" s="27">
        <v>1000</v>
      </c>
      <c r="E12" s="27">
        <v>1000</v>
      </c>
      <c r="F12" s="27">
        <v>1000</v>
      </c>
      <c r="G12" s="27">
        <v>1000</v>
      </c>
      <c r="H12" s="29">
        <f>SUM('PACC - SNCC.F.053 (3)'!$D12:$G12)</f>
        <v>4000</v>
      </c>
      <c r="I12" s="30">
        <v>39</v>
      </c>
      <c r="J12" s="30">
        <f t="shared" si="0"/>
        <v>156000</v>
      </c>
      <c r="K12" s="30"/>
      <c r="L12" s="27"/>
      <c r="M12" s="27"/>
      <c r="N12" s="30"/>
      <c r="O12" s="27"/>
      <c r="T12" s="32" t="s">
        <v>27</v>
      </c>
      <c r="W12" s="33" t="s">
        <v>24</v>
      </c>
    </row>
    <row r="13" spans="1:23" s="31" customFormat="1">
      <c r="A13" s="27" t="s">
        <v>230</v>
      </c>
      <c r="B13" s="28" t="s">
        <v>385</v>
      </c>
      <c r="C13" s="40" t="s">
        <v>768</v>
      </c>
      <c r="D13" s="27">
        <v>20</v>
      </c>
      <c r="E13" s="27">
        <v>20</v>
      </c>
      <c r="F13" s="27">
        <v>20</v>
      </c>
      <c r="G13" s="27">
        <v>20</v>
      </c>
      <c r="H13" s="29">
        <f>SUM('PACC - SNCC.F.053 (3)'!$D13:$G13)</f>
        <v>80</v>
      </c>
      <c r="I13" s="30">
        <v>49.95</v>
      </c>
      <c r="J13" s="30">
        <f t="shared" si="0"/>
        <v>3996</v>
      </c>
      <c r="K13" s="30">
        <f>SUM(J13:J23)</f>
        <v>803612.40000000014</v>
      </c>
      <c r="L13" s="27" t="s">
        <v>17</v>
      </c>
      <c r="M13" s="27" t="s">
        <v>770</v>
      </c>
      <c r="N13" s="30"/>
      <c r="O13" s="27"/>
      <c r="T13" s="32" t="s">
        <v>28</v>
      </c>
      <c r="W13" s="33" t="s">
        <v>22</v>
      </c>
    </row>
    <row r="14" spans="1:23" s="31" customFormat="1">
      <c r="A14" s="27" t="s">
        <v>230</v>
      </c>
      <c r="B14" s="28" t="s">
        <v>386</v>
      </c>
      <c r="C14" s="40" t="s">
        <v>768</v>
      </c>
      <c r="D14" s="27">
        <v>240</v>
      </c>
      <c r="E14" s="27">
        <v>240</v>
      </c>
      <c r="F14" s="27">
        <v>240</v>
      </c>
      <c r="G14" s="27">
        <v>240</v>
      </c>
      <c r="H14" s="29">
        <f>SUM('PACC - SNCC.F.053 (3)'!$D14:$G14)</f>
        <v>960</v>
      </c>
      <c r="I14" s="30">
        <v>173.95</v>
      </c>
      <c r="J14" s="30">
        <f t="shared" si="0"/>
        <v>166992</v>
      </c>
      <c r="K14" s="30"/>
      <c r="L14" s="27"/>
      <c r="M14" s="27"/>
      <c r="N14" s="30"/>
      <c r="O14" s="27"/>
      <c r="T14" s="32" t="s">
        <v>29</v>
      </c>
      <c r="W14" s="33" t="s">
        <v>21</v>
      </c>
    </row>
    <row r="15" spans="1:23" s="31" customFormat="1">
      <c r="A15" s="27" t="s">
        <v>230</v>
      </c>
      <c r="B15" s="28" t="s">
        <v>483</v>
      </c>
      <c r="C15" s="40" t="s">
        <v>768</v>
      </c>
      <c r="D15" s="27">
        <v>100</v>
      </c>
      <c r="E15" s="27">
        <v>100</v>
      </c>
      <c r="F15" s="27">
        <v>100</v>
      </c>
      <c r="G15" s="27">
        <v>100</v>
      </c>
      <c r="H15" s="29">
        <f>SUM('PACC - SNCC.F.053 (3)'!$D15:$G15)</f>
        <v>400</v>
      </c>
      <c r="I15" s="30">
        <v>160</v>
      </c>
      <c r="J15" s="30">
        <f t="shared" si="0"/>
        <v>64000</v>
      </c>
      <c r="K15" s="30"/>
      <c r="L15" s="27"/>
      <c r="M15" s="27"/>
      <c r="N15" s="30"/>
      <c r="O15" s="27"/>
      <c r="T15" s="32" t="s">
        <v>30</v>
      </c>
      <c r="W15" s="33" t="s">
        <v>20</v>
      </c>
    </row>
    <row r="16" spans="1:23" s="31" customFormat="1">
      <c r="A16" s="27" t="s">
        <v>230</v>
      </c>
      <c r="B16" s="28" t="s">
        <v>387</v>
      </c>
      <c r="C16" s="40" t="s">
        <v>768</v>
      </c>
      <c r="D16" s="27">
        <v>48</v>
      </c>
      <c r="E16" s="27">
        <v>48</v>
      </c>
      <c r="F16" s="27">
        <v>48</v>
      </c>
      <c r="G16" s="27">
        <v>48</v>
      </c>
      <c r="H16" s="29">
        <f>SUM('PACC - SNCC.F.053 (3)'!$D16:$G16)</f>
        <v>192</v>
      </c>
      <c r="I16" s="30">
        <v>124.95</v>
      </c>
      <c r="J16" s="30">
        <f t="shared" si="0"/>
        <v>23990.400000000001</v>
      </c>
      <c r="K16" s="30"/>
      <c r="L16" s="27"/>
      <c r="M16" s="27"/>
      <c r="N16" s="30"/>
      <c r="O16" s="27"/>
      <c r="T16" s="32" t="s">
        <v>31</v>
      </c>
      <c r="W16" s="33" t="s">
        <v>17</v>
      </c>
    </row>
    <row r="17" spans="1:23" s="31" customFormat="1">
      <c r="A17" s="27" t="s">
        <v>230</v>
      </c>
      <c r="B17" s="28" t="s">
        <v>389</v>
      </c>
      <c r="C17" s="40" t="s">
        <v>768</v>
      </c>
      <c r="D17" s="27">
        <v>60</v>
      </c>
      <c r="E17" s="27">
        <v>60</v>
      </c>
      <c r="F17" s="27">
        <v>60</v>
      </c>
      <c r="G17" s="27">
        <v>60</v>
      </c>
      <c r="H17" s="29">
        <f>SUM('PACC - SNCC.F.053 (3)'!$D17:$G17)</f>
        <v>240</v>
      </c>
      <c r="I17" s="30">
        <v>98.95</v>
      </c>
      <c r="J17" s="30">
        <f t="shared" si="0"/>
        <v>23748</v>
      </c>
      <c r="K17" s="30"/>
      <c r="L17" s="27"/>
      <c r="M17" s="27"/>
      <c r="N17" s="30"/>
      <c r="O17" s="27"/>
      <c r="T17" s="32" t="s">
        <v>32</v>
      </c>
      <c r="W17" s="33" t="s">
        <v>18</v>
      </c>
    </row>
    <row r="18" spans="1:23" s="31" customFormat="1">
      <c r="A18" s="27" t="s">
        <v>230</v>
      </c>
      <c r="B18" s="28" t="s">
        <v>484</v>
      </c>
      <c r="C18" s="40" t="s">
        <v>768</v>
      </c>
      <c r="D18" s="27">
        <v>90</v>
      </c>
      <c r="E18" s="27">
        <v>90</v>
      </c>
      <c r="F18" s="27">
        <v>90</v>
      </c>
      <c r="G18" s="27">
        <v>90</v>
      </c>
      <c r="H18" s="29">
        <f>SUM('PACC - SNCC.F.053 (3)'!$D18:$G18)</f>
        <v>360</v>
      </c>
      <c r="I18" s="30">
        <v>109.75</v>
      </c>
      <c r="J18" s="30">
        <f t="shared" si="0"/>
        <v>39510</v>
      </c>
      <c r="K18" s="30"/>
      <c r="L18" s="27"/>
      <c r="M18" s="27"/>
      <c r="N18" s="30"/>
      <c r="O18" s="27"/>
      <c r="T18" s="32" t="s">
        <v>33</v>
      </c>
      <c r="W18" s="33"/>
    </row>
    <row r="19" spans="1:23" s="31" customFormat="1">
      <c r="A19" s="27" t="s">
        <v>230</v>
      </c>
      <c r="B19" s="28" t="s">
        <v>485</v>
      </c>
      <c r="C19" s="40" t="s">
        <v>768</v>
      </c>
      <c r="D19" s="27">
        <v>80</v>
      </c>
      <c r="E19" s="27">
        <v>80</v>
      </c>
      <c r="F19" s="27">
        <v>80</v>
      </c>
      <c r="G19" s="27">
        <v>80</v>
      </c>
      <c r="H19" s="29">
        <f>SUM('PACC - SNCC.F.053 (3)'!$D19:$G19)</f>
        <v>320</v>
      </c>
      <c r="I19" s="30">
        <v>94.95</v>
      </c>
      <c r="J19" s="30">
        <f t="shared" si="0"/>
        <v>30384</v>
      </c>
      <c r="K19" s="30"/>
      <c r="L19" s="27"/>
      <c r="M19" s="27"/>
      <c r="N19" s="30"/>
      <c r="O19" s="27"/>
      <c r="T19" s="32" t="s">
        <v>34</v>
      </c>
      <c r="W19" s="33"/>
    </row>
    <row r="20" spans="1:23" s="31" customFormat="1">
      <c r="A20" s="27" t="s">
        <v>230</v>
      </c>
      <c r="B20" s="28" t="s">
        <v>486</v>
      </c>
      <c r="C20" s="40" t="s">
        <v>768</v>
      </c>
      <c r="D20" s="27">
        <v>15</v>
      </c>
      <c r="E20" s="27">
        <v>15</v>
      </c>
      <c r="F20" s="27">
        <v>15</v>
      </c>
      <c r="G20" s="27">
        <v>15</v>
      </c>
      <c r="H20" s="29">
        <f>SUM('PACC - SNCC.F.053 (3)'!$D20:$G20)</f>
        <v>60</v>
      </c>
      <c r="I20" s="30">
        <v>425</v>
      </c>
      <c r="J20" s="30">
        <f t="shared" si="0"/>
        <v>25500</v>
      </c>
      <c r="K20" s="30"/>
      <c r="L20" s="27"/>
      <c r="M20" s="27"/>
      <c r="N20" s="30"/>
      <c r="O20" s="27"/>
      <c r="T20" s="32" t="s">
        <v>35</v>
      </c>
      <c r="W20" s="33"/>
    </row>
    <row r="21" spans="1:23" s="31" customFormat="1">
      <c r="A21" s="27" t="s">
        <v>230</v>
      </c>
      <c r="B21" s="28" t="s">
        <v>487</v>
      </c>
      <c r="C21" s="40" t="s">
        <v>768</v>
      </c>
      <c r="D21" s="27">
        <v>80</v>
      </c>
      <c r="E21" s="27">
        <v>80</v>
      </c>
      <c r="F21" s="27">
        <v>80</v>
      </c>
      <c r="G21" s="27">
        <v>80</v>
      </c>
      <c r="H21" s="29">
        <f>SUM('PACC - SNCC.F.053 (3)'!$D21:$G21)</f>
        <v>320</v>
      </c>
      <c r="I21" s="30">
        <v>558.71</v>
      </c>
      <c r="J21" s="30">
        <f t="shared" si="0"/>
        <v>178787.20000000001</v>
      </c>
      <c r="K21" s="30"/>
      <c r="L21" s="27"/>
      <c r="M21" s="27"/>
      <c r="N21" s="30"/>
      <c r="O21" s="27"/>
      <c r="T21" s="32" t="s">
        <v>36</v>
      </c>
      <c r="W21" s="33"/>
    </row>
    <row r="22" spans="1:23" s="31" customFormat="1">
      <c r="A22" s="27" t="s">
        <v>230</v>
      </c>
      <c r="B22" s="28" t="s">
        <v>488</v>
      </c>
      <c r="C22" s="40" t="s">
        <v>768</v>
      </c>
      <c r="D22" s="27">
        <v>70</v>
      </c>
      <c r="E22" s="27">
        <v>70</v>
      </c>
      <c r="F22" s="27">
        <v>70</v>
      </c>
      <c r="G22" s="27">
        <v>70</v>
      </c>
      <c r="H22" s="29">
        <f>SUM('PACC - SNCC.F.053 (3)'!$D22:$G22)</f>
        <v>280</v>
      </c>
      <c r="I22" s="30">
        <v>550</v>
      </c>
      <c r="J22" s="30">
        <f t="shared" si="0"/>
        <v>154000</v>
      </c>
      <c r="K22" s="30"/>
      <c r="L22" s="27"/>
      <c r="M22" s="27"/>
      <c r="N22" s="30"/>
      <c r="O22" s="27"/>
      <c r="T22" s="32" t="s">
        <v>37</v>
      </c>
      <c r="W22" s="33"/>
    </row>
    <row r="23" spans="1:23" s="31" customFormat="1">
      <c r="A23" s="27" t="s">
        <v>230</v>
      </c>
      <c r="B23" s="28" t="s">
        <v>489</v>
      </c>
      <c r="C23" s="40" t="s">
        <v>768</v>
      </c>
      <c r="D23" s="27">
        <v>76</v>
      </c>
      <c r="E23" s="27">
        <v>76</v>
      </c>
      <c r="F23" s="27">
        <v>76</v>
      </c>
      <c r="G23" s="27">
        <v>76</v>
      </c>
      <c r="H23" s="29">
        <f>SUM('PACC - SNCC.F.053 (3)'!$D23:$G23)</f>
        <v>304</v>
      </c>
      <c r="I23" s="30">
        <v>304.95</v>
      </c>
      <c r="J23" s="30">
        <f t="shared" si="0"/>
        <v>92704.8</v>
      </c>
      <c r="K23" s="30"/>
      <c r="L23" s="27"/>
      <c r="M23" s="27"/>
      <c r="N23" s="30"/>
      <c r="O23" s="27"/>
      <c r="T23" s="32" t="s">
        <v>38</v>
      </c>
      <c r="W23" s="33"/>
    </row>
    <row r="24" spans="1:23" s="31" customFormat="1">
      <c r="A24" s="27" t="s">
        <v>190</v>
      </c>
      <c r="B24" s="28" t="s">
        <v>392</v>
      </c>
      <c r="C24" s="40" t="s">
        <v>771</v>
      </c>
      <c r="D24" s="27">
        <v>450</v>
      </c>
      <c r="E24" s="27">
        <v>614</v>
      </c>
      <c r="F24" s="27">
        <v>532</v>
      </c>
      <c r="G24" s="27">
        <v>450</v>
      </c>
      <c r="H24" s="29">
        <f>SUM('PACC - SNCC.F.053 (3)'!$D24:$G24)</f>
        <v>2046</v>
      </c>
      <c r="I24" s="30">
        <v>94.4</v>
      </c>
      <c r="J24" s="30">
        <f t="shared" si="0"/>
        <v>193142.40000000002</v>
      </c>
      <c r="K24" s="30">
        <f>SUM(J24:J155)</f>
        <v>7934658.7600000026</v>
      </c>
      <c r="L24" s="27" t="s">
        <v>20</v>
      </c>
      <c r="M24" s="27" t="s">
        <v>770</v>
      </c>
      <c r="N24" s="30"/>
      <c r="O24" s="27"/>
      <c r="T24" s="32" t="s">
        <v>39</v>
      </c>
      <c r="W24" s="33"/>
    </row>
    <row r="25" spans="1:23" s="31" customFormat="1">
      <c r="A25" s="27" t="s">
        <v>190</v>
      </c>
      <c r="B25" s="28" t="s">
        <v>393</v>
      </c>
      <c r="C25" s="40" t="s">
        <v>771</v>
      </c>
      <c r="D25" s="27">
        <v>10</v>
      </c>
      <c r="E25" s="27">
        <v>10</v>
      </c>
      <c r="F25" s="27">
        <v>10</v>
      </c>
      <c r="G25" s="27">
        <v>10</v>
      </c>
      <c r="H25" s="29">
        <f>SUM('PACC - SNCC.F.053 (3)'!$D25:$G25)</f>
        <v>40</v>
      </c>
      <c r="I25" s="30">
        <v>145</v>
      </c>
      <c r="J25" s="30">
        <f t="shared" si="0"/>
        <v>5800</v>
      </c>
      <c r="K25" s="30"/>
      <c r="L25" s="27"/>
      <c r="M25" s="27"/>
      <c r="N25" s="30"/>
      <c r="O25" s="27"/>
      <c r="T25" s="32" t="s">
        <v>40</v>
      </c>
      <c r="W25" s="33"/>
    </row>
    <row r="26" spans="1:23" s="31" customFormat="1">
      <c r="A26" s="27" t="s">
        <v>190</v>
      </c>
      <c r="B26" s="28" t="s">
        <v>490</v>
      </c>
      <c r="C26" s="40" t="s">
        <v>771</v>
      </c>
      <c r="D26" s="27">
        <v>5</v>
      </c>
      <c r="E26" s="27">
        <v>5</v>
      </c>
      <c r="F26" s="27">
        <v>5</v>
      </c>
      <c r="G26" s="27">
        <v>5</v>
      </c>
      <c r="H26" s="29">
        <f>SUM('PACC - SNCC.F.053 (3)'!$D26:$G26)</f>
        <v>20</v>
      </c>
      <c r="I26" s="30">
        <v>145</v>
      </c>
      <c r="J26" s="30">
        <f t="shared" si="0"/>
        <v>2900</v>
      </c>
      <c r="K26" s="30"/>
      <c r="L26" s="27"/>
      <c r="M26" s="27"/>
      <c r="N26" s="30"/>
      <c r="O26" s="27"/>
      <c r="T26" s="32" t="s">
        <v>41</v>
      </c>
      <c r="W26" s="33"/>
    </row>
    <row r="27" spans="1:23" s="31" customFormat="1">
      <c r="A27" s="27" t="s">
        <v>190</v>
      </c>
      <c r="B27" s="28" t="s">
        <v>491</v>
      </c>
      <c r="C27" s="40" t="s">
        <v>771</v>
      </c>
      <c r="D27" s="27">
        <v>20000</v>
      </c>
      <c r="E27" s="27">
        <v>20000</v>
      </c>
      <c r="F27" s="27">
        <v>20000</v>
      </c>
      <c r="G27" s="27">
        <v>20000</v>
      </c>
      <c r="H27" s="29">
        <f>SUM('PACC - SNCC.F.053 (3)'!$D27:$G27)</f>
        <v>80000</v>
      </c>
      <c r="I27" s="30">
        <v>17</v>
      </c>
      <c r="J27" s="30">
        <f t="shared" si="0"/>
        <v>1360000</v>
      </c>
      <c r="K27" s="30"/>
      <c r="L27" s="27"/>
      <c r="M27" s="27"/>
      <c r="N27" s="30"/>
      <c r="O27" s="27"/>
      <c r="T27" s="32" t="s">
        <v>42</v>
      </c>
      <c r="W27" s="33"/>
    </row>
    <row r="28" spans="1:23" s="31" customFormat="1">
      <c r="A28" s="27" t="s">
        <v>190</v>
      </c>
      <c r="B28" s="28" t="s">
        <v>492</v>
      </c>
      <c r="C28" s="40" t="s">
        <v>771</v>
      </c>
      <c r="D28" s="27">
        <v>8</v>
      </c>
      <c r="E28" s="27">
        <v>8</v>
      </c>
      <c r="F28" s="27">
        <v>8</v>
      </c>
      <c r="G28" s="27">
        <v>8</v>
      </c>
      <c r="H28" s="29">
        <f>SUM('PACC - SNCC.F.053 (3)'!$D28:$G28)</f>
        <v>32</v>
      </c>
      <c r="I28" s="30">
        <v>11000</v>
      </c>
      <c r="J28" s="30">
        <f t="shared" si="0"/>
        <v>352000</v>
      </c>
      <c r="K28" s="30"/>
      <c r="L28" s="27"/>
      <c r="M28" s="27"/>
      <c r="N28" s="30"/>
      <c r="O28" s="27"/>
      <c r="T28" s="32" t="s">
        <v>43</v>
      </c>
      <c r="W28" s="33"/>
    </row>
    <row r="29" spans="1:23" s="31" customFormat="1">
      <c r="A29" s="27" t="s">
        <v>190</v>
      </c>
      <c r="B29" s="28" t="s">
        <v>493</v>
      </c>
      <c r="C29" s="40" t="s">
        <v>768</v>
      </c>
      <c r="D29" s="27">
        <v>5</v>
      </c>
      <c r="E29" s="27">
        <v>8</v>
      </c>
      <c r="F29" s="27">
        <v>5</v>
      </c>
      <c r="G29" s="27">
        <v>6</v>
      </c>
      <c r="H29" s="29">
        <f>SUM('PACC - SNCC.F.053 (3)'!$D29:$G29)</f>
        <v>24</v>
      </c>
      <c r="I29" s="30">
        <v>450</v>
      </c>
      <c r="J29" s="30">
        <f t="shared" si="0"/>
        <v>10800</v>
      </c>
      <c r="K29" s="30"/>
      <c r="L29" s="27"/>
      <c r="M29" s="27"/>
      <c r="N29" s="30"/>
      <c r="O29" s="27"/>
      <c r="T29" s="32" t="s">
        <v>44</v>
      </c>
      <c r="W29" s="33"/>
    </row>
    <row r="30" spans="1:23" s="31" customFormat="1">
      <c r="A30" s="27" t="s">
        <v>190</v>
      </c>
      <c r="B30" s="28" t="s">
        <v>494</v>
      </c>
      <c r="C30" s="40" t="s">
        <v>768</v>
      </c>
      <c r="D30" s="27">
        <v>8</v>
      </c>
      <c r="E30" s="27">
        <v>20</v>
      </c>
      <c r="F30" s="27">
        <v>12</v>
      </c>
      <c r="G30" s="27">
        <v>8</v>
      </c>
      <c r="H30" s="29">
        <f>SUM('PACC - SNCC.F.053 (3)'!$D30:$G30)</f>
        <v>48</v>
      </c>
      <c r="I30" s="30">
        <v>180</v>
      </c>
      <c r="J30" s="30">
        <f t="shared" si="0"/>
        <v>8640</v>
      </c>
      <c r="K30" s="30"/>
      <c r="L30" s="27"/>
      <c r="M30" s="27"/>
      <c r="N30" s="30"/>
      <c r="O30" s="27"/>
      <c r="T30" s="32" t="s">
        <v>45</v>
      </c>
      <c r="W30" s="33"/>
    </row>
    <row r="31" spans="1:23" s="31" customFormat="1">
      <c r="A31" s="27" t="s">
        <v>190</v>
      </c>
      <c r="B31" s="28" t="s">
        <v>495</v>
      </c>
      <c r="C31" s="40" t="s">
        <v>768</v>
      </c>
      <c r="D31" s="27">
        <v>50</v>
      </c>
      <c r="E31" s="27">
        <v>70</v>
      </c>
      <c r="F31" s="27">
        <v>60</v>
      </c>
      <c r="G31" s="27">
        <v>60</v>
      </c>
      <c r="H31" s="29">
        <f>SUM('PACC - SNCC.F.053 (3)'!$D31:$G31)</f>
        <v>240</v>
      </c>
      <c r="I31" s="30">
        <v>69.319999999999993</v>
      </c>
      <c r="J31" s="30">
        <f t="shared" si="0"/>
        <v>16636.8</v>
      </c>
      <c r="K31" s="30"/>
      <c r="L31" s="27"/>
      <c r="M31" s="27"/>
      <c r="N31" s="30"/>
      <c r="O31" s="27"/>
      <c r="T31" s="32" t="s">
        <v>46</v>
      </c>
      <c r="W31" s="33"/>
    </row>
    <row r="32" spans="1:23" s="31" customFormat="1">
      <c r="A32" s="27" t="s">
        <v>190</v>
      </c>
      <c r="B32" s="28" t="s">
        <v>496</v>
      </c>
      <c r="C32" s="40" t="s">
        <v>768</v>
      </c>
      <c r="D32" s="27">
        <v>25</v>
      </c>
      <c r="E32" s="27">
        <v>33</v>
      </c>
      <c r="F32" s="27">
        <v>28</v>
      </c>
      <c r="G32" s="27">
        <v>35</v>
      </c>
      <c r="H32" s="29">
        <f>SUM('PACC - SNCC.F.053 (3)'!$D32:$G32)</f>
        <v>121</v>
      </c>
      <c r="I32" s="30">
        <v>24.38</v>
      </c>
      <c r="J32" s="30">
        <f t="shared" si="0"/>
        <v>2949.98</v>
      </c>
      <c r="K32" s="30"/>
      <c r="L32" s="27"/>
      <c r="M32" s="27"/>
      <c r="N32" s="30"/>
      <c r="O32" s="27"/>
      <c r="T32" s="32" t="s">
        <v>47</v>
      </c>
      <c r="W32" s="33"/>
    </row>
    <row r="33" spans="1:23" s="31" customFormat="1">
      <c r="A33" s="27" t="s">
        <v>190</v>
      </c>
      <c r="B33" s="28" t="s">
        <v>497</v>
      </c>
      <c r="C33" s="40" t="s">
        <v>768</v>
      </c>
      <c r="D33" s="27">
        <v>5</v>
      </c>
      <c r="E33" s="27">
        <v>8</v>
      </c>
      <c r="F33" s="27">
        <v>7</v>
      </c>
      <c r="G33" s="27">
        <v>5</v>
      </c>
      <c r="H33" s="29">
        <f>SUM('PACC - SNCC.F.053 (3)'!$D33:$G33)</f>
        <v>25</v>
      </c>
      <c r="I33" s="30">
        <v>30</v>
      </c>
      <c r="J33" s="30">
        <f t="shared" si="0"/>
        <v>750</v>
      </c>
      <c r="K33" s="30"/>
      <c r="L33" s="27"/>
      <c r="M33" s="27"/>
      <c r="N33" s="30"/>
      <c r="O33" s="27"/>
      <c r="T33" s="32" t="s">
        <v>48</v>
      </c>
      <c r="W33" s="33"/>
    </row>
    <row r="34" spans="1:23" s="31" customFormat="1">
      <c r="A34" s="27" t="s">
        <v>190</v>
      </c>
      <c r="B34" s="28" t="s">
        <v>498</v>
      </c>
      <c r="C34" s="40" t="s">
        <v>768</v>
      </c>
      <c r="D34" s="27">
        <v>30</v>
      </c>
      <c r="E34" s="27">
        <v>79</v>
      </c>
      <c r="F34" s="27">
        <v>84</v>
      </c>
      <c r="G34" s="27">
        <v>60</v>
      </c>
      <c r="H34" s="29">
        <f>SUM('PACC - SNCC.F.053 (3)'!$D34:$G34)</f>
        <v>253</v>
      </c>
      <c r="I34" s="30">
        <v>11.4</v>
      </c>
      <c r="J34" s="30">
        <f t="shared" si="0"/>
        <v>2884.2000000000003</v>
      </c>
      <c r="K34" s="30"/>
      <c r="L34" s="27"/>
      <c r="M34" s="27"/>
      <c r="N34" s="30"/>
      <c r="O34" s="27"/>
      <c r="T34" s="32" t="s">
        <v>49</v>
      </c>
      <c r="W34" s="33"/>
    </row>
    <row r="35" spans="1:23" s="31" customFormat="1">
      <c r="A35" s="27" t="s">
        <v>190</v>
      </c>
      <c r="B35" s="28" t="s">
        <v>499</v>
      </c>
      <c r="C35" s="40" t="s">
        <v>768</v>
      </c>
      <c r="D35" s="27">
        <v>68</v>
      </c>
      <c r="E35" s="27">
        <v>177</v>
      </c>
      <c r="F35" s="27">
        <v>120</v>
      </c>
      <c r="G35" s="27">
        <v>183</v>
      </c>
      <c r="H35" s="29">
        <f>SUM('PACC - SNCC.F.053 (3)'!$D35:$G35)</f>
        <v>548</v>
      </c>
      <c r="I35" s="30">
        <v>21.15</v>
      </c>
      <c r="J35" s="30">
        <f t="shared" si="0"/>
        <v>11590.199999999999</v>
      </c>
      <c r="K35" s="30"/>
      <c r="L35" s="27"/>
      <c r="M35" s="27"/>
      <c r="N35" s="30"/>
      <c r="O35" s="27"/>
      <c r="T35" s="32" t="s">
        <v>50</v>
      </c>
      <c r="W35" s="33"/>
    </row>
    <row r="36" spans="1:23" s="31" customFormat="1">
      <c r="A36" s="27" t="s">
        <v>190</v>
      </c>
      <c r="B36" s="28" t="s">
        <v>500</v>
      </c>
      <c r="C36" s="40" t="s">
        <v>768</v>
      </c>
      <c r="D36" s="27">
        <v>10</v>
      </c>
      <c r="E36" s="27">
        <v>30</v>
      </c>
      <c r="F36" s="27">
        <v>28</v>
      </c>
      <c r="G36" s="27">
        <v>30</v>
      </c>
      <c r="H36" s="29">
        <f>SUM('PACC - SNCC.F.053 (3)'!$D36:$G36)</f>
        <v>98</v>
      </c>
      <c r="I36" s="30">
        <v>25</v>
      </c>
      <c r="J36" s="30">
        <f t="shared" si="0"/>
        <v>2450</v>
      </c>
      <c r="K36" s="30"/>
      <c r="L36" s="27"/>
      <c r="M36" s="27"/>
      <c r="N36" s="30"/>
      <c r="O36" s="27"/>
      <c r="T36" s="32" t="s">
        <v>51</v>
      </c>
      <c r="W36" s="33"/>
    </row>
    <row r="37" spans="1:23" s="31" customFormat="1">
      <c r="A37" s="27" t="s">
        <v>190</v>
      </c>
      <c r="B37" s="28" t="s">
        <v>501</v>
      </c>
      <c r="C37" s="40" t="s">
        <v>768</v>
      </c>
      <c r="D37" s="27">
        <v>40</v>
      </c>
      <c r="E37" s="27">
        <v>48</v>
      </c>
      <c r="F37" s="27">
        <v>54</v>
      </c>
      <c r="G37" s="27">
        <v>24</v>
      </c>
      <c r="H37" s="29">
        <f>SUM('PACC - SNCC.F.053 (3)'!$D37:$G37)</f>
        <v>166</v>
      </c>
      <c r="I37" s="30">
        <v>48</v>
      </c>
      <c r="J37" s="30">
        <f t="shared" si="0"/>
        <v>7968</v>
      </c>
      <c r="K37" s="30"/>
      <c r="L37" s="27"/>
      <c r="M37" s="27"/>
      <c r="N37" s="30"/>
      <c r="O37" s="27"/>
      <c r="T37" s="32" t="s">
        <v>52</v>
      </c>
      <c r="W37" s="33"/>
    </row>
    <row r="38" spans="1:23" s="31" customFormat="1">
      <c r="A38" s="27" t="s">
        <v>190</v>
      </c>
      <c r="B38" s="28" t="s">
        <v>502</v>
      </c>
      <c r="C38" s="40" t="s">
        <v>768</v>
      </c>
      <c r="D38" s="27">
        <v>10</v>
      </c>
      <c r="E38" s="27">
        <v>36</v>
      </c>
      <c r="F38" s="27">
        <v>20</v>
      </c>
      <c r="G38" s="27">
        <v>15</v>
      </c>
      <c r="H38" s="29">
        <f>SUM('PACC - SNCC.F.053 (3)'!$D38:$G38)</f>
        <v>81</v>
      </c>
      <c r="I38" s="30">
        <v>132</v>
      </c>
      <c r="J38" s="30">
        <f t="shared" si="0"/>
        <v>10692</v>
      </c>
      <c r="K38" s="30"/>
      <c r="L38" s="27"/>
      <c r="M38" s="27"/>
      <c r="N38" s="30"/>
      <c r="O38" s="27"/>
      <c r="T38" s="32" t="s">
        <v>53</v>
      </c>
      <c r="W38" s="33"/>
    </row>
    <row r="39" spans="1:23" s="31" customFormat="1">
      <c r="A39" s="27" t="s">
        <v>190</v>
      </c>
      <c r="B39" s="28" t="s">
        <v>503</v>
      </c>
      <c r="C39" s="40" t="s">
        <v>768</v>
      </c>
      <c r="D39" s="27">
        <v>5</v>
      </c>
      <c r="E39" s="27">
        <v>5</v>
      </c>
      <c r="F39" s="27">
        <v>5</v>
      </c>
      <c r="G39" s="27">
        <v>5</v>
      </c>
      <c r="H39" s="29">
        <f>SUM('PACC - SNCC.F.053 (3)'!$D39:$G39)</f>
        <v>20</v>
      </c>
      <c r="I39" s="30">
        <v>21.5</v>
      </c>
      <c r="J39" s="30">
        <f t="shared" si="0"/>
        <v>430</v>
      </c>
      <c r="K39" s="30"/>
      <c r="L39" s="27"/>
      <c r="M39" s="27"/>
      <c r="N39" s="30"/>
      <c r="O39" s="27"/>
      <c r="T39" s="32" t="s">
        <v>54</v>
      </c>
      <c r="W39" s="33"/>
    </row>
    <row r="40" spans="1:23" s="31" customFormat="1">
      <c r="A40" s="27" t="s">
        <v>190</v>
      </c>
      <c r="B40" s="28" t="s">
        <v>504</v>
      </c>
      <c r="C40" s="40" t="s">
        <v>768</v>
      </c>
      <c r="D40" s="27">
        <v>23</v>
      </c>
      <c r="E40" s="27">
        <v>43</v>
      </c>
      <c r="F40" s="27">
        <v>48</v>
      </c>
      <c r="G40" s="27">
        <v>60</v>
      </c>
      <c r="H40" s="29">
        <f>SUM('PACC - SNCC.F.053 (3)'!$D40:$G40)</f>
        <v>174</v>
      </c>
      <c r="I40" s="30">
        <v>17.27</v>
      </c>
      <c r="J40" s="30">
        <f t="shared" si="0"/>
        <v>3004.98</v>
      </c>
      <c r="K40" s="30"/>
      <c r="L40" s="27"/>
      <c r="M40" s="27"/>
      <c r="N40" s="30"/>
      <c r="O40" s="27"/>
      <c r="T40" s="32" t="s">
        <v>55</v>
      </c>
      <c r="W40" s="33"/>
    </row>
    <row r="41" spans="1:23" s="31" customFormat="1">
      <c r="A41" s="27" t="s">
        <v>190</v>
      </c>
      <c r="B41" s="28" t="s">
        <v>505</v>
      </c>
      <c r="C41" s="40" t="s">
        <v>768</v>
      </c>
      <c r="D41" s="27">
        <v>8</v>
      </c>
      <c r="E41" s="27">
        <v>8</v>
      </c>
      <c r="F41" s="27">
        <v>8</v>
      </c>
      <c r="G41" s="27">
        <v>8</v>
      </c>
      <c r="H41" s="29">
        <f>SUM('PACC - SNCC.F.053 (3)'!$D41:$G41)</f>
        <v>32</v>
      </c>
      <c r="I41" s="30">
        <v>47</v>
      </c>
      <c r="J41" s="30">
        <f t="shared" si="0"/>
        <v>1504</v>
      </c>
      <c r="K41" s="30"/>
      <c r="L41" s="27"/>
      <c r="M41" s="27"/>
      <c r="N41" s="30"/>
      <c r="O41" s="27"/>
      <c r="T41" s="32" t="s">
        <v>56</v>
      </c>
      <c r="W41" s="33"/>
    </row>
    <row r="42" spans="1:23" s="31" customFormat="1">
      <c r="A42" s="27" t="s">
        <v>190</v>
      </c>
      <c r="B42" s="28" t="s">
        <v>506</v>
      </c>
      <c r="C42" s="40" t="s">
        <v>768</v>
      </c>
      <c r="D42" s="27">
        <v>23</v>
      </c>
      <c r="E42" s="27">
        <v>48</v>
      </c>
      <c r="F42" s="27">
        <v>38</v>
      </c>
      <c r="G42" s="27">
        <v>45</v>
      </c>
      <c r="H42" s="29">
        <f>SUM('PACC - SNCC.F.053 (3)'!$D42:$G42)</f>
        <v>154</v>
      </c>
      <c r="I42" s="30">
        <v>23</v>
      </c>
      <c r="J42" s="30">
        <f t="shared" si="0"/>
        <v>3542</v>
      </c>
      <c r="K42" s="30"/>
      <c r="L42" s="27"/>
      <c r="M42" s="27"/>
      <c r="N42" s="30"/>
      <c r="O42" s="27"/>
      <c r="T42" s="32" t="s">
        <v>57</v>
      </c>
      <c r="W42" s="33"/>
    </row>
    <row r="43" spans="1:23" s="31" customFormat="1">
      <c r="A43" s="27" t="s">
        <v>190</v>
      </c>
      <c r="B43" s="28" t="s">
        <v>507</v>
      </c>
      <c r="C43" s="40" t="s">
        <v>768</v>
      </c>
      <c r="D43" s="27">
        <v>4</v>
      </c>
      <c r="E43" s="27">
        <v>2</v>
      </c>
      <c r="F43" s="27">
        <v>3</v>
      </c>
      <c r="G43" s="27">
        <v>3</v>
      </c>
      <c r="H43" s="29">
        <f>SUM('PACC - SNCC.F.053 (3)'!$D43:$G43)</f>
        <v>12</v>
      </c>
      <c r="I43" s="30">
        <v>760</v>
      </c>
      <c r="J43" s="30">
        <f t="shared" si="0"/>
        <v>9120</v>
      </c>
      <c r="K43" s="30"/>
      <c r="L43" s="27"/>
      <c r="M43" s="27"/>
      <c r="N43" s="30"/>
      <c r="O43" s="27"/>
      <c r="T43" s="32" t="s">
        <v>58</v>
      </c>
      <c r="W43" s="33"/>
    </row>
    <row r="44" spans="1:23" s="31" customFormat="1">
      <c r="A44" s="27" t="s">
        <v>190</v>
      </c>
      <c r="B44" s="28" t="s">
        <v>508</v>
      </c>
      <c r="C44" s="40" t="s">
        <v>768</v>
      </c>
      <c r="D44" s="27">
        <v>20</v>
      </c>
      <c r="E44" s="27">
        <v>41</v>
      </c>
      <c r="F44" s="27">
        <v>37</v>
      </c>
      <c r="G44" s="27">
        <v>49</v>
      </c>
      <c r="H44" s="29">
        <f>SUM('PACC - SNCC.F.053 (3)'!$D44:$G44)</f>
        <v>147</v>
      </c>
      <c r="I44" s="30">
        <v>9</v>
      </c>
      <c r="J44" s="30">
        <f t="shared" si="0"/>
        <v>1323</v>
      </c>
      <c r="K44" s="30"/>
      <c r="L44" s="27"/>
      <c r="M44" s="27"/>
      <c r="N44" s="30"/>
      <c r="O44" s="27"/>
      <c r="T44" s="32" t="s">
        <v>59</v>
      </c>
      <c r="W44" s="33"/>
    </row>
    <row r="45" spans="1:23" s="31" customFormat="1">
      <c r="A45" s="27" t="s">
        <v>190</v>
      </c>
      <c r="B45" s="28" t="s">
        <v>509</v>
      </c>
      <c r="C45" s="40" t="s">
        <v>768</v>
      </c>
      <c r="D45" s="27">
        <v>60</v>
      </c>
      <c r="E45" s="27">
        <v>79</v>
      </c>
      <c r="F45" s="27">
        <v>54</v>
      </c>
      <c r="G45" s="27">
        <v>60</v>
      </c>
      <c r="H45" s="29">
        <f>SUM('PACC - SNCC.F.053 (3)'!$D45:$G45)</f>
        <v>253</v>
      </c>
      <c r="I45" s="30">
        <v>14.34</v>
      </c>
      <c r="J45" s="30">
        <f t="shared" si="0"/>
        <v>3628.02</v>
      </c>
      <c r="K45" s="30"/>
      <c r="L45" s="27"/>
      <c r="M45" s="27"/>
      <c r="N45" s="30"/>
      <c r="O45" s="27"/>
      <c r="T45" s="32" t="s">
        <v>60</v>
      </c>
      <c r="W45" s="33"/>
    </row>
    <row r="46" spans="1:23" s="31" customFormat="1">
      <c r="A46" s="27" t="s">
        <v>190</v>
      </c>
      <c r="B46" s="28" t="s">
        <v>510</v>
      </c>
      <c r="C46" s="40" t="s">
        <v>768</v>
      </c>
      <c r="D46" s="27">
        <v>36</v>
      </c>
      <c r="E46" s="27">
        <v>24</v>
      </c>
      <c r="F46" s="27">
        <v>40</v>
      </c>
      <c r="G46" s="27">
        <v>28</v>
      </c>
      <c r="H46" s="29">
        <f>SUM('PACC - SNCC.F.053 (3)'!$D46:$G46)</f>
        <v>128</v>
      </c>
      <c r="I46" s="30">
        <v>41.3</v>
      </c>
      <c r="J46" s="30">
        <f t="shared" si="0"/>
        <v>5286.4</v>
      </c>
      <c r="K46" s="30"/>
      <c r="L46" s="27"/>
      <c r="M46" s="27"/>
      <c r="N46" s="30"/>
      <c r="O46" s="27"/>
      <c r="T46" s="32" t="s">
        <v>61</v>
      </c>
      <c r="W46" s="33"/>
    </row>
    <row r="47" spans="1:23" s="31" customFormat="1">
      <c r="A47" s="27" t="s">
        <v>190</v>
      </c>
      <c r="B47" s="28" t="s">
        <v>511</v>
      </c>
      <c r="C47" s="40" t="s">
        <v>768</v>
      </c>
      <c r="D47" s="27">
        <v>372</v>
      </c>
      <c r="E47" s="27">
        <v>144</v>
      </c>
      <c r="F47" s="27">
        <v>217</v>
      </c>
      <c r="G47" s="27">
        <v>280</v>
      </c>
      <c r="H47" s="29">
        <f>SUM('PACC - SNCC.F.053 (3)'!$D47:$G47)</f>
        <v>1013</v>
      </c>
      <c r="I47" s="30">
        <v>41.3</v>
      </c>
      <c r="J47" s="30">
        <f t="shared" si="0"/>
        <v>41836.899999999994</v>
      </c>
      <c r="K47" s="30"/>
      <c r="L47" s="27"/>
      <c r="M47" s="27"/>
      <c r="N47" s="30"/>
      <c r="O47" s="27"/>
      <c r="T47" s="32" t="s">
        <v>62</v>
      </c>
      <c r="W47" s="33"/>
    </row>
    <row r="48" spans="1:23" s="31" customFormat="1">
      <c r="A48" s="27" t="s">
        <v>190</v>
      </c>
      <c r="B48" s="28" t="s">
        <v>512</v>
      </c>
      <c r="C48" s="40" t="s">
        <v>768</v>
      </c>
      <c r="D48" s="27">
        <v>33</v>
      </c>
      <c r="E48" s="27">
        <v>36</v>
      </c>
      <c r="F48" s="27">
        <v>36</v>
      </c>
      <c r="G48" s="27">
        <v>36</v>
      </c>
      <c r="H48" s="29">
        <f>SUM('PACC - SNCC.F.053 (3)'!$D48:$G48)</f>
        <v>141</v>
      </c>
      <c r="I48" s="30">
        <v>138.56</v>
      </c>
      <c r="J48" s="30">
        <f t="shared" si="0"/>
        <v>19536.96</v>
      </c>
      <c r="K48" s="30"/>
      <c r="L48" s="27"/>
      <c r="M48" s="27"/>
      <c r="N48" s="30"/>
      <c r="O48" s="27"/>
      <c r="T48" s="32" t="s">
        <v>63</v>
      </c>
      <c r="W48" s="33"/>
    </row>
    <row r="49" spans="1:23" s="31" customFormat="1">
      <c r="A49" s="27" t="s">
        <v>190</v>
      </c>
      <c r="B49" s="28" t="s">
        <v>513</v>
      </c>
      <c r="C49" s="40" t="s">
        <v>768</v>
      </c>
      <c r="D49" s="27">
        <v>180</v>
      </c>
      <c r="E49" s="27">
        <v>192</v>
      </c>
      <c r="F49" s="27">
        <v>351</v>
      </c>
      <c r="G49" s="27">
        <v>283</v>
      </c>
      <c r="H49" s="29">
        <f>SUM('PACC - SNCC.F.053 (3)'!$D49:$G49)</f>
        <v>1006</v>
      </c>
      <c r="I49" s="30">
        <v>323.31</v>
      </c>
      <c r="J49" s="30">
        <f t="shared" si="0"/>
        <v>325249.86</v>
      </c>
      <c r="K49" s="30"/>
      <c r="L49" s="27"/>
      <c r="M49" s="27"/>
      <c r="N49" s="30"/>
      <c r="O49" s="27"/>
      <c r="T49" s="32" t="s">
        <v>64</v>
      </c>
      <c r="W49" s="33"/>
    </row>
    <row r="50" spans="1:23" s="31" customFormat="1">
      <c r="A50" s="27" t="s">
        <v>190</v>
      </c>
      <c r="B50" s="28" t="s">
        <v>514</v>
      </c>
      <c r="C50" s="40" t="s">
        <v>768</v>
      </c>
      <c r="D50" s="27">
        <v>5</v>
      </c>
      <c r="E50" s="27">
        <v>3</v>
      </c>
      <c r="F50" s="27">
        <v>5</v>
      </c>
      <c r="G50" s="27">
        <v>5</v>
      </c>
      <c r="H50" s="29">
        <f>SUM('PACC - SNCC.F.053 (3)'!$D50:$G50)</f>
        <v>18</v>
      </c>
      <c r="I50" s="30">
        <v>68.33</v>
      </c>
      <c r="J50" s="30">
        <f t="shared" si="0"/>
        <v>1229.94</v>
      </c>
      <c r="K50" s="30"/>
      <c r="L50" s="27"/>
      <c r="M50" s="27"/>
      <c r="N50" s="30"/>
      <c r="O50" s="27"/>
      <c r="T50" s="32" t="s">
        <v>65</v>
      </c>
      <c r="W50" s="33"/>
    </row>
    <row r="51" spans="1:23" s="31" customFormat="1">
      <c r="A51" s="27" t="s">
        <v>190</v>
      </c>
      <c r="B51" s="28" t="s">
        <v>515</v>
      </c>
      <c r="C51" s="40" t="s">
        <v>768</v>
      </c>
      <c r="D51" s="27">
        <v>4</v>
      </c>
      <c r="E51" s="27">
        <v>8</v>
      </c>
      <c r="F51" s="27">
        <v>6</v>
      </c>
      <c r="G51" s="27">
        <v>6</v>
      </c>
      <c r="H51" s="29">
        <f>SUM('PACC - SNCC.F.053 (3)'!$D51:$G51)</f>
        <v>24</v>
      </c>
      <c r="I51" s="30">
        <v>15.51</v>
      </c>
      <c r="J51" s="30">
        <f t="shared" si="0"/>
        <v>372.24</v>
      </c>
      <c r="K51" s="30"/>
      <c r="L51" s="27"/>
      <c r="M51" s="27"/>
      <c r="N51" s="30"/>
      <c r="O51" s="27"/>
      <c r="T51" s="32" t="s">
        <v>66</v>
      </c>
      <c r="W51" s="33"/>
    </row>
    <row r="52" spans="1:23" s="31" customFormat="1">
      <c r="A52" s="27" t="s">
        <v>190</v>
      </c>
      <c r="B52" s="28" t="s">
        <v>516</v>
      </c>
      <c r="C52" s="40" t="s">
        <v>768</v>
      </c>
      <c r="D52" s="27">
        <v>4</v>
      </c>
      <c r="E52" s="27">
        <v>4</v>
      </c>
      <c r="F52" s="27">
        <v>4</v>
      </c>
      <c r="G52" s="27">
        <v>4</v>
      </c>
      <c r="H52" s="29">
        <f>SUM('PACC - SNCC.F.053 (3)'!$D52:$G52)</f>
        <v>16</v>
      </c>
      <c r="I52" s="30">
        <v>15</v>
      </c>
      <c r="J52" s="30">
        <f t="shared" si="0"/>
        <v>240</v>
      </c>
      <c r="K52" s="30"/>
      <c r="L52" s="27"/>
      <c r="M52" s="27"/>
      <c r="N52" s="30"/>
      <c r="O52" s="27"/>
      <c r="T52" s="32" t="s">
        <v>67</v>
      </c>
      <c r="W52" s="33"/>
    </row>
    <row r="53" spans="1:23" s="31" customFormat="1">
      <c r="A53" s="27" t="s">
        <v>190</v>
      </c>
      <c r="B53" s="28" t="s">
        <v>517</v>
      </c>
      <c r="C53" s="40" t="s">
        <v>768</v>
      </c>
      <c r="D53" s="27">
        <v>4</v>
      </c>
      <c r="E53" s="27">
        <v>4</v>
      </c>
      <c r="F53" s="27">
        <v>4</v>
      </c>
      <c r="G53" s="27">
        <v>4</v>
      </c>
      <c r="H53" s="29">
        <f>SUM('PACC - SNCC.F.053 (3)'!$D53:$G53)</f>
        <v>16</v>
      </c>
      <c r="I53" s="30">
        <v>170</v>
      </c>
      <c r="J53" s="30">
        <f t="shared" si="0"/>
        <v>2720</v>
      </c>
      <c r="K53" s="30"/>
      <c r="L53" s="27"/>
      <c r="M53" s="27"/>
      <c r="N53" s="30"/>
      <c r="O53" s="27"/>
      <c r="T53" s="32" t="s">
        <v>68</v>
      </c>
      <c r="W53" s="33"/>
    </row>
    <row r="54" spans="1:23" s="31" customFormat="1">
      <c r="A54" s="27" t="s">
        <v>190</v>
      </c>
      <c r="B54" s="28" t="s">
        <v>518</v>
      </c>
      <c r="C54" s="40" t="s">
        <v>768</v>
      </c>
      <c r="D54" s="27">
        <v>3</v>
      </c>
      <c r="E54" s="27">
        <v>7</v>
      </c>
      <c r="F54" s="27">
        <v>6</v>
      </c>
      <c r="G54" s="27">
        <v>5</v>
      </c>
      <c r="H54" s="29">
        <f>SUM('PACC - SNCC.F.053 (3)'!$D54:$G54)</f>
        <v>21</v>
      </c>
      <c r="I54" s="30">
        <v>75</v>
      </c>
      <c r="J54" s="30">
        <f t="shared" si="0"/>
        <v>1575</v>
      </c>
      <c r="K54" s="30"/>
      <c r="L54" s="27"/>
      <c r="M54" s="27"/>
      <c r="N54" s="30"/>
      <c r="O54" s="27"/>
      <c r="T54" s="32" t="s">
        <v>69</v>
      </c>
      <c r="W54" s="33"/>
    </row>
    <row r="55" spans="1:23" s="31" customFormat="1">
      <c r="A55" s="27" t="s">
        <v>190</v>
      </c>
      <c r="B55" s="28" t="s">
        <v>519</v>
      </c>
      <c r="C55" s="40" t="s">
        <v>768</v>
      </c>
      <c r="D55" s="27">
        <v>3</v>
      </c>
      <c r="E55" s="27">
        <v>3</v>
      </c>
      <c r="F55" s="27">
        <v>3</v>
      </c>
      <c r="G55" s="27">
        <v>3</v>
      </c>
      <c r="H55" s="29">
        <f>SUM('PACC - SNCC.F.053 (3)'!$D55:$G55)</f>
        <v>12</v>
      </c>
      <c r="I55" s="30">
        <v>75</v>
      </c>
      <c r="J55" s="30">
        <f t="shared" si="0"/>
        <v>900</v>
      </c>
      <c r="K55" s="30"/>
      <c r="L55" s="27"/>
      <c r="M55" s="27"/>
      <c r="N55" s="30"/>
      <c r="O55" s="27"/>
      <c r="T55" s="32" t="s">
        <v>70</v>
      </c>
      <c r="W55" s="33"/>
    </row>
    <row r="56" spans="1:23" s="31" customFormat="1">
      <c r="A56" s="27" t="s">
        <v>190</v>
      </c>
      <c r="B56" s="28" t="s">
        <v>520</v>
      </c>
      <c r="C56" s="40" t="s">
        <v>768</v>
      </c>
      <c r="D56" s="27">
        <v>2</v>
      </c>
      <c r="E56" s="27">
        <v>3</v>
      </c>
      <c r="F56" s="27">
        <v>3</v>
      </c>
      <c r="G56" s="27">
        <v>2</v>
      </c>
      <c r="H56" s="29">
        <f>SUM('PACC - SNCC.F.053 (3)'!$D56:$G56)</f>
        <v>10</v>
      </c>
      <c r="I56" s="30">
        <v>45.65</v>
      </c>
      <c r="J56" s="30">
        <f t="shared" si="0"/>
        <v>456.5</v>
      </c>
      <c r="K56" s="30"/>
      <c r="L56" s="27"/>
      <c r="M56" s="27"/>
      <c r="N56" s="30"/>
      <c r="O56" s="27"/>
      <c r="T56" s="32" t="s">
        <v>71</v>
      </c>
      <c r="W56" s="33"/>
    </row>
    <row r="57" spans="1:23" s="31" customFormat="1">
      <c r="A57" s="27" t="s">
        <v>190</v>
      </c>
      <c r="B57" s="28" t="s">
        <v>521</v>
      </c>
      <c r="C57" s="40" t="s">
        <v>768</v>
      </c>
      <c r="D57" s="27">
        <v>60</v>
      </c>
      <c r="E57" s="27">
        <v>10</v>
      </c>
      <c r="F57" s="27">
        <v>40</v>
      </c>
      <c r="G57" s="27">
        <v>40</v>
      </c>
      <c r="H57" s="29">
        <f>SUM('PACC - SNCC.F.053 (3)'!$D57:$G57)</f>
        <v>150</v>
      </c>
      <c r="I57" s="30">
        <v>60.8</v>
      </c>
      <c r="J57" s="30">
        <f t="shared" si="0"/>
        <v>9120</v>
      </c>
      <c r="K57" s="30"/>
      <c r="L57" s="27"/>
      <c r="M57" s="27"/>
      <c r="N57" s="30"/>
      <c r="O57" s="27"/>
      <c r="T57" s="32" t="s">
        <v>72</v>
      </c>
      <c r="W57" s="33"/>
    </row>
    <row r="58" spans="1:23" s="31" customFormat="1">
      <c r="A58" s="27" t="s">
        <v>190</v>
      </c>
      <c r="B58" s="28" t="s">
        <v>522</v>
      </c>
      <c r="C58" s="40" t="s">
        <v>768</v>
      </c>
      <c r="D58" s="27">
        <v>5</v>
      </c>
      <c r="E58" s="27">
        <v>5</v>
      </c>
      <c r="F58" s="27">
        <v>5</v>
      </c>
      <c r="G58" s="27">
        <v>5</v>
      </c>
      <c r="H58" s="29">
        <f>SUM('PACC - SNCC.F.053 (3)'!$D58:$G58)</f>
        <v>20</v>
      </c>
      <c r="I58" s="30">
        <v>60.8</v>
      </c>
      <c r="J58" s="30">
        <f t="shared" si="0"/>
        <v>1216</v>
      </c>
      <c r="K58" s="30"/>
      <c r="L58" s="27"/>
      <c r="M58" s="27"/>
      <c r="N58" s="30"/>
      <c r="O58" s="27"/>
      <c r="T58" s="32" t="s">
        <v>73</v>
      </c>
      <c r="W58" s="33"/>
    </row>
    <row r="59" spans="1:23" s="31" customFormat="1">
      <c r="A59" s="27" t="s">
        <v>190</v>
      </c>
      <c r="B59" s="28" t="s">
        <v>523</v>
      </c>
      <c r="C59" s="40" t="s">
        <v>768</v>
      </c>
      <c r="D59" s="27">
        <v>5</v>
      </c>
      <c r="E59" s="27">
        <v>5</v>
      </c>
      <c r="F59" s="27">
        <v>5</v>
      </c>
      <c r="G59" s="27">
        <v>5</v>
      </c>
      <c r="H59" s="29">
        <f>SUM('PACC - SNCC.F.053 (3)'!$D59:$G59)</f>
        <v>20</v>
      </c>
      <c r="I59" s="30">
        <v>372</v>
      </c>
      <c r="J59" s="30">
        <f t="shared" ref="J59:J62" si="1">+H59*I59</f>
        <v>7440</v>
      </c>
      <c r="K59" s="30"/>
      <c r="L59" s="27"/>
      <c r="M59" s="27"/>
      <c r="N59" s="30"/>
      <c r="O59" s="27"/>
      <c r="T59" s="32" t="s">
        <v>74</v>
      </c>
      <c r="W59" s="33"/>
    </row>
    <row r="60" spans="1:23" s="31" customFormat="1">
      <c r="A60" s="27" t="s">
        <v>190</v>
      </c>
      <c r="B60" s="28" t="s">
        <v>524</v>
      </c>
      <c r="C60" s="40" t="s">
        <v>768</v>
      </c>
      <c r="D60" s="27">
        <v>5</v>
      </c>
      <c r="E60" s="27">
        <v>5</v>
      </c>
      <c r="F60" s="27">
        <v>5</v>
      </c>
      <c r="G60" s="27">
        <v>5</v>
      </c>
      <c r="H60" s="29">
        <f>SUM('PACC - SNCC.F.053 (3)'!$D60:$G60)</f>
        <v>20</v>
      </c>
      <c r="I60" s="30">
        <v>337</v>
      </c>
      <c r="J60" s="30">
        <f t="shared" si="1"/>
        <v>6740</v>
      </c>
      <c r="K60" s="30"/>
      <c r="L60" s="27"/>
      <c r="M60" s="27"/>
      <c r="N60" s="30"/>
      <c r="O60" s="27"/>
      <c r="T60" s="32" t="s">
        <v>75</v>
      </c>
      <c r="W60" s="33"/>
    </row>
    <row r="61" spans="1:23" s="31" customFormat="1">
      <c r="A61" s="27" t="s">
        <v>190</v>
      </c>
      <c r="B61" s="28" t="s">
        <v>525</v>
      </c>
      <c r="C61" s="40" t="s">
        <v>768</v>
      </c>
      <c r="D61" s="27">
        <v>5</v>
      </c>
      <c r="E61" s="27">
        <v>5</v>
      </c>
      <c r="F61" s="27">
        <v>5</v>
      </c>
      <c r="G61" s="27">
        <v>5</v>
      </c>
      <c r="H61" s="29">
        <f>SUM('PACC - SNCC.F.053 (3)'!$D61:$G61)</f>
        <v>20</v>
      </c>
      <c r="I61" s="30">
        <v>105</v>
      </c>
      <c r="J61" s="30">
        <f t="shared" si="1"/>
        <v>2100</v>
      </c>
      <c r="K61" s="30"/>
      <c r="L61" s="27"/>
      <c r="M61" s="27"/>
      <c r="N61" s="30"/>
      <c r="O61" s="27"/>
      <c r="T61" s="32" t="s">
        <v>76</v>
      </c>
      <c r="W61" s="33"/>
    </row>
    <row r="62" spans="1:23" s="31" customFormat="1">
      <c r="A62" s="27" t="s">
        <v>190</v>
      </c>
      <c r="B62" s="28" t="s">
        <v>526</v>
      </c>
      <c r="C62" s="40" t="s">
        <v>768</v>
      </c>
      <c r="D62" s="27">
        <v>5</v>
      </c>
      <c r="E62" s="27">
        <v>5</v>
      </c>
      <c r="F62" s="27">
        <v>5</v>
      </c>
      <c r="G62" s="27">
        <v>5</v>
      </c>
      <c r="H62" s="29">
        <f>SUM('PACC - SNCC.F.053 (3)'!$D62:$G62)</f>
        <v>20</v>
      </c>
      <c r="I62" s="30">
        <v>105</v>
      </c>
      <c r="J62" s="30">
        <f t="shared" si="1"/>
        <v>2100</v>
      </c>
      <c r="K62" s="30"/>
      <c r="L62" s="27"/>
      <c r="M62" s="27"/>
      <c r="N62" s="30"/>
      <c r="O62" s="27"/>
      <c r="T62" s="32" t="s">
        <v>77</v>
      </c>
      <c r="W62" s="33"/>
    </row>
    <row r="63" spans="1:23" s="31" customFormat="1">
      <c r="A63" s="27" t="s">
        <v>190</v>
      </c>
      <c r="B63" s="28" t="s">
        <v>419</v>
      </c>
      <c r="C63" s="40" t="s">
        <v>768</v>
      </c>
      <c r="D63" s="27">
        <v>49</v>
      </c>
      <c r="E63" s="27">
        <v>58</v>
      </c>
      <c r="F63" s="27">
        <v>50</v>
      </c>
      <c r="G63" s="27">
        <v>50</v>
      </c>
      <c r="H63" s="29">
        <f>SUM('PACC - SNCC.F.053 (3)'!$D63:$G63)</f>
        <v>207</v>
      </c>
      <c r="I63" s="30">
        <v>189.6</v>
      </c>
      <c r="J63" s="30">
        <f>+H63*I63</f>
        <v>39247.199999999997</v>
      </c>
      <c r="K63" s="30"/>
      <c r="L63" s="27"/>
      <c r="M63" s="27"/>
      <c r="N63" s="30"/>
      <c r="O63" s="27"/>
      <c r="T63" s="32" t="s">
        <v>79</v>
      </c>
      <c r="W63" s="33"/>
    </row>
    <row r="64" spans="1:23" s="31" customFormat="1">
      <c r="A64" s="27" t="s">
        <v>190</v>
      </c>
      <c r="B64" s="28" t="s">
        <v>418</v>
      </c>
      <c r="C64" s="40" t="s">
        <v>768</v>
      </c>
      <c r="D64" s="27">
        <v>12</v>
      </c>
      <c r="E64" s="27">
        <v>2</v>
      </c>
      <c r="F64" s="27">
        <v>8</v>
      </c>
      <c r="G64" s="27">
        <v>8</v>
      </c>
      <c r="H64" s="29">
        <f>SUM('PACC - SNCC.F.053 (3)'!$D64:$G64)</f>
        <v>30</v>
      </c>
      <c r="I64" s="30">
        <v>189.6</v>
      </c>
      <c r="J64" s="30">
        <f>+H64*I64</f>
        <v>5688</v>
      </c>
      <c r="K64" s="30"/>
      <c r="L64" s="27"/>
      <c r="M64" s="27"/>
      <c r="N64" s="30"/>
      <c r="O64" s="27"/>
      <c r="T64" s="32" t="s">
        <v>80</v>
      </c>
      <c r="W64" s="33"/>
    </row>
    <row r="65" spans="1:23" s="31" customFormat="1">
      <c r="A65" s="27" t="s">
        <v>190</v>
      </c>
      <c r="B65" s="28" t="s">
        <v>420</v>
      </c>
      <c r="C65" s="40" t="s">
        <v>768</v>
      </c>
      <c r="D65" s="27">
        <v>12</v>
      </c>
      <c r="E65" s="27">
        <v>15</v>
      </c>
      <c r="F65" s="27">
        <v>15</v>
      </c>
      <c r="G65" s="27">
        <v>15</v>
      </c>
      <c r="H65" s="29">
        <f>SUM('PACC - SNCC.F.053 (3)'!$D65:$G65)</f>
        <v>57</v>
      </c>
      <c r="I65" s="30">
        <v>189.6</v>
      </c>
      <c r="J65" s="30">
        <f>+H65*I65</f>
        <v>10807.199999999999</v>
      </c>
      <c r="K65" s="30"/>
      <c r="L65" s="27"/>
      <c r="M65" s="27"/>
      <c r="N65" s="30"/>
      <c r="O65" s="27"/>
      <c r="T65" s="32" t="s">
        <v>81</v>
      </c>
      <c r="W65" s="33"/>
    </row>
    <row r="66" spans="1:23" s="31" customFormat="1">
      <c r="A66" s="27" t="s">
        <v>190</v>
      </c>
      <c r="B66" s="28" t="s">
        <v>527</v>
      </c>
      <c r="C66" s="40" t="s">
        <v>768</v>
      </c>
      <c r="D66" s="27">
        <v>132</v>
      </c>
      <c r="E66" s="27">
        <v>400</v>
      </c>
      <c r="F66" s="27">
        <v>300</v>
      </c>
      <c r="G66" s="27">
        <v>300</v>
      </c>
      <c r="H66" s="29">
        <f>SUM('PACC - SNCC.F.053 (3)'!$D66:$G66)</f>
        <v>1132</v>
      </c>
      <c r="I66" s="30">
        <v>140</v>
      </c>
      <c r="J66" s="30">
        <f>+H66*I66</f>
        <v>158480</v>
      </c>
      <c r="K66" s="30"/>
      <c r="L66" s="27"/>
      <c r="M66" s="27"/>
      <c r="N66" s="30"/>
      <c r="O66" s="27"/>
      <c r="T66" s="32" t="s">
        <v>82</v>
      </c>
      <c r="W66" s="33"/>
    </row>
    <row r="67" spans="1:23" s="31" customFormat="1">
      <c r="A67" s="27" t="s">
        <v>190</v>
      </c>
      <c r="B67" s="28" t="s">
        <v>528</v>
      </c>
      <c r="C67" s="40" t="s">
        <v>768</v>
      </c>
      <c r="D67" s="27">
        <v>80</v>
      </c>
      <c r="E67" s="27">
        <v>80</v>
      </c>
      <c r="F67" s="27">
        <v>80</v>
      </c>
      <c r="G67" s="27">
        <v>80</v>
      </c>
      <c r="H67" s="29">
        <f>SUM('PACC - SNCC.F.053 (3)'!$D67:$G67)</f>
        <v>320</v>
      </c>
      <c r="I67" s="30">
        <v>140</v>
      </c>
      <c r="J67" s="30">
        <f>+H67*I67</f>
        <v>44800</v>
      </c>
      <c r="K67" s="30"/>
      <c r="L67" s="27"/>
      <c r="M67" s="27"/>
      <c r="N67" s="30"/>
      <c r="O67" s="27"/>
      <c r="T67" s="32" t="s">
        <v>83</v>
      </c>
      <c r="W67" s="33"/>
    </row>
    <row r="68" spans="1:23" s="31" customFormat="1">
      <c r="A68" s="27" t="s">
        <v>190</v>
      </c>
      <c r="B68" s="28" t="s">
        <v>529</v>
      </c>
      <c r="C68" s="40" t="s">
        <v>768</v>
      </c>
      <c r="D68" s="27">
        <v>400</v>
      </c>
      <c r="E68" s="27">
        <v>200</v>
      </c>
      <c r="F68" s="27">
        <v>300</v>
      </c>
      <c r="G68" s="27">
        <v>300</v>
      </c>
      <c r="H68" s="29">
        <f>SUM('PACC - SNCC.F.053 (3)'!$D68:$G68)</f>
        <v>1200</v>
      </c>
      <c r="I68" s="30">
        <v>45</v>
      </c>
      <c r="J68" s="30">
        <f t="shared" ref="J68:J140" si="2">+H68*I68</f>
        <v>54000</v>
      </c>
      <c r="K68" s="30"/>
      <c r="L68" s="27"/>
      <c r="M68" s="27"/>
      <c r="N68" s="30"/>
      <c r="O68" s="27"/>
      <c r="T68" s="32" t="s">
        <v>84</v>
      </c>
      <c r="W68" s="33"/>
    </row>
    <row r="69" spans="1:23" s="31" customFormat="1">
      <c r="A69" s="27" t="s">
        <v>190</v>
      </c>
      <c r="B69" s="28" t="s">
        <v>530</v>
      </c>
      <c r="C69" s="40" t="s">
        <v>768</v>
      </c>
      <c r="D69" s="27">
        <v>15000</v>
      </c>
      <c r="E69" s="27">
        <v>15000</v>
      </c>
      <c r="F69" s="27">
        <v>15000</v>
      </c>
      <c r="G69" s="27">
        <v>15000</v>
      </c>
      <c r="H69" s="29">
        <f>SUM('PACC - SNCC.F.053 (3)'!$D69:$G69)</f>
        <v>60000</v>
      </c>
      <c r="I69" s="30">
        <v>35</v>
      </c>
      <c r="J69" s="30">
        <f t="shared" si="2"/>
        <v>2100000</v>
      </c>
      <c r="K69" s="30"/>
      <c r="L69" s="27"/>
      <c r="M69" s="27"/>
      <c r="N69" s="30"/>
      <c r="O69" s="27"/>
      <c r="T69" s="32" t="s">
        <v>85</v>
      </c>
      <c r="W69" s="33"/>
    </row>
    <row r="70" spans="1:23" s="31" customFormat="1">
      <c r="A70" s="27" t="s">
        <v>190</v>
      </c>
      <c r="B70" s="28" t="s">
        <v>531</v>
      </c>
      <c r="C70" s="40" t="s">
        <v>768</v>
      </c>
      <c r="D70" s="27">
        <v>168</v>
      </c>
      <c r="E70" s="27">
        <v>60</v>
      </c>
      <c r="F70" s="27">
        <v>85</v>
      </c>
      <c r="G70" s="27">
        <v>96</v>
      </c>
      <c r="H70" s="29">
        <f>SUM('PACC - SNCC.F.053 (3)'!$D70:$G70)</f>
        <v>409</v>
      </c>
      <c r="I70" s="30">
        <v>6.3</v>
      </c>
      <c r="J70" s="30">
        <f t="shared" si="2"/>
        <v>2576.6999999999998</v>
      </c>
      <c r="K70" s="30"/>
      <c r="L70" s="27"/>
      <c r="M70" s="27"/>
      <c r="N70" s="30"/>
      <c r="O70" s="27"/>
      <c r="T70" s="32" t="s">
        <v>86</v>
      </c>
      <c r="W70" s="33"/>
    </row>
    <row r="71" spans="1:23" s="31" customFormat="1">
      <c r="A71" s="27" t="s">
        <v>190</v>
      </c>
      <c r="B71" s="28" t="s">
        <v>532</v>
      </c>
      <c r="C71" s="40" t="s">
        <v>768</v>
      </c>
      <c r="D71" s="27">
        <v>10</v>
      </c>
      <c r="E71" s="27">
        <v>28</v>
      </c>
      <c r="F71" s="27">
        <v>15</v>
      </c>
      <c r="G71" s="27">
        <v>15</v>
      </c>
      <c r="H71" s="29">
        <f>SUM('PACC - SNCC.F.053 (3)'!$D71:$G71)</f>
        <v>68</v>
      </c>
      <c r="I71" s="30">
        <v>120</v>
      </c>
      <c r="J71" s="30">
        <f t="shared" si="2"/>
        <v>8160</v>
      </c>
      <c r="K71" s="30"/>
      <c r="L71" s="27"/>
      <c r="M71" s="27"/>
      <c r="N71" s="30"/>
      <c r="O71" s="27"/>
      <c r="T71" s="32" t="s">
        <v>87</v>
      </c>
      <c r="W71" s="33"/>
    </row>
    <row r="72" spans="1:23" s="31" customFormat="1">
      <c r="A72" s="27" t="s">
        <v>190</v>
      </c>
      <c r="B72" s="28" t="s">
        <v>533</v>
      </c>
      <c r="C72" s="40" t="s">
        <v>768</v>
      </c>
      <c r="D72" s="27">
        <v>1</v>
      </c>
      <c r="E72" s="27">
        <v>1</v>
      </c>
      <c r="F72" s="27">
        <v>1</v>
      </c>
      <c r="G72" s="27">
        <v>1</v>
      </c>
      <c r="H72" s="29">
        <f>SUM('PACC - SNCC.F.053 (3)'!$D72:$G72)</f>
        <v>4</v>
      </c>
      <c r="I72" s="30">
        <v>560</v>
      </c>
      <c r="J72" s="30">
        <f t="shared" si="2"/>
        <v>2240</v>
      </c>
      <c r="K72" s="30"/>
      <c r="L72" s="27"/>
      <c r="M72" s="27"/>
      <c r="N72" s="30"/>
      <c r="O72" s="27"/>
      <c r="T72" s="32" t="s">
        <v>88</v>
      </c>
      <c r="W72" s="33"/>
    </row>
    <row r="73" spans="1:23" s="31" customFormat="1">
      <c r="A73" s="27" t="s">
        <v>190</v>
      </c>
      <c r="B73" s="28" t="s">
        <v>535</v>
      </c>
      <c r="C73" s="40" t="s">
        <v>768</v>
      </c>
      <c r="D73" s="27">
        <v>48</v>
      </c>
      <c r="E73" s="27">
        <v>47</v>
      </c>
      <c r="F73" s="27">
        <v>48</v>
      </c>
      <c r="G73" s="27">
        <v>48</v>
      </c>
      <c r="H73" s="29">
        <f>SUM('PACC - SNCC.F.053 (3)'!$D73:$G73)</f>
        <v>191</v>
      </c>
      <c r="I73" s="30">
        <v>1000</v>
      </c>
      <c r="J73" s="30">
        <f t="shared" si="2"/>
        <v>191000</v>
      </c>
      <c r="K73" s="30"/>
      <c r="L73" s="27"/>
      <c r="M73" s="27"/>
      <c r="N73" s="30"/>
      <c r="O73" s="27"/>
      <c r="T73" s="32" t="s">
        <v>90</v>
      </c>
      <c r="W73" s="33"/>
    </row>
    <row r="74" spans="1:23" s="31" customFormat="1">
      <c r="A74" s="27" t="s">
        <v>190</v>
      </c>
      <c r="B74" s="28" t="s">
        <v>536</v>
      </c>
      <c r="C74" s="40" t="s">
        <v>768</v>
      </c>
      <c r="D74" s="27">
        <v>146</v>
      </c>
      <c r="E74" s="27">
        <v>248</v>
      </c>
      <c r="F74" s="27">
        <v>200</v>
      </c>
      <c r="G74" s="27">
        <v>200</v>
      </c>
      <c r="H74" s="29">
        <f>SUM('PACC - SNCC.F.053 (3)'!$D74:$G74)</f>
        <v>794</v>
      </c>
      <c r="I74" s="30">
        <v>8</v>
      </c>
      <c r="J74" s="30">
        <f t="shared" si="2"/>
        <v>6352</v>
      </c>
      <c r="K74" s="30"/>
      <c r="L74" s="27"/>
      <c r="M74" s="27"/>
      <c r="N74" s="30"/>
      <c r="O74" s="27"/>
      <c r="T74" s="32" t="s">
        <v>92</v>
      </c>
      <c r="W74" s="33"/>
    </row>
    <row r="75" spans="1:23" s="31" customFormat="1">
      <c r="A75" s="27" t="s">
        <v>190</v>
      </c>
      <c r="B75" s="28" t="s">
        <v>537</v>
      </c>
      <c r="C75" s="40" t="s">
        <v>768</v>
      </c>
      <c r="D75" s="27">
        <v>357</v>
      </c>
      <c r="E75" s="27">
        <v>657</v>
      </c>
      <c r="F75" s="27">
        <v>540</v>
      </c>
      <c r="G75" s="27">
        <v>480</v>
      </c>
      <c r="H75" s="29">
        <f>SUM('PACC - SNCC.F.053 (3)'!$D75:$G75)</f>
        <v>2034</v>
      </c>
      <c r="I75" s="30">
        <v>4.5</v>
      </c>
      <c r="J75" s="30">
        <f t="shared" si="2"/>
        <v>9153</v>
      </c>
      <c r="K75" s="30"/>
      <c r="L75" s="27"/>
      <c r="M75" s="27"/>
      <c r="N75" s="30"/>
      <c r="O75" s="27"/>
      <c r="T75" s="32" t="s">
        <v>93</v>
      </c>
      <c r="W75" s="33"/>
    </row>
    <row r="76" spans="1:23" s="31" customFormat="1">
      <c r="A76" s="27" t="s">
        <v>190</v>
      </c>
      <c r="B76" s="28" t="s">
        <v>538</v>
      </c>
      <c r="C76" s="40" t="s">
        <v>768</v>
      </c>
      <c r="D76" s="27">
        <v>100</v>
      </c>
      <c r="E76" s="27">
        <v>100</v>
      </c>
      <c r="F76" s="27">
        <v>100</v>
      </c>
      <c r="G76" s="27">
        <v>100</v>
      </c>
      <c r="H76" s="29">
        <f>SUM('PACC - SNCC.F.053 (3)'!$D76:$G76)</f>
        <v>400</v>
      </c>
      <c r="I76" s="30">
        <v>4.18</v>
      </c>
      <c r="J76" s="30">
        <f t="shared" si="2"/>
        <v>1672</v>
      </c>
      <c r="K76" s="30"/>
      <c r="L76" s="27"/>
      <c r="M76" s="27"/>
      <c r="N76" s="30"/>
      <c r="O76" s="27"/>
      <c r="T76" s="32" t="s">
        <v>94</v>
      </c>
      <c r="W76" s="33"/>
    </row>
    <row r="77" spans="1:23" s="31" customFormat="1">
      <c r="A77" s="27" t="s">
        <v>190</v>
      </c>
      <c r="B77" s="28" t="s">
        <v>540</v>
      </c>
      <c r="C77" s="40" t="s">
        <v>768</v>
      </c>
      <c r="D77" s="27">
        <v>14</v>
      </c>
      <c r="E77" s="27">
        <v>73</v>
      </c>
      <c r="F77" s="27">
        <v>80</v>
      </c>
      <c r="G77" s="27">
        <v>75</v>
      </c>
      <c r="H77" s="29">
        <f>SUM('PACC - SNCC.F.053 (3)'!$D77:$G77)</f>
        <v>242</v>
      </c>
      <c r="I77" s="30">
        <v>10.14</v>
      </c>
      <c r="J77" s="30">
        <f t="shared" si="2"/>
        <v>2453.88</v>
      </c>
      <c r="K77" s="30"/>
      <c r="L77" s="27"/>
      <c r="M77" s="27"/>
      <c r="N77" s="30"/>
      <c r="O77" s="27"/>
      <c r="T77" s="32" t="s">
        <v>96</v>
      </c>
      <c r="W77" s="33"/>
    </row>
    <row r="78" spans="1:23" s="31" customFormat="1">
      <c r="A78" s="27" t="s">
        <v>190</v>
      </c>
      <c r="B78" s="28" t="s">
        <v>541</v>
      </c>
      <c r="C78" s="40" t="s">
        <v>768</v>
      </c>
      <c r="D78" s="27">
        <v>23</v>
      </c>
      <c r="E78" s="27">
        <v>77</v>
      </c>
      <c r="F78" s="27">
        <v>60</v>
      </c>
      <c r="G78" s="27">
        <v>60</v>
      </c>
      <c r="H78" s="29">
        <f>SUM('PACC - SNCC.F.053 (3)'!$D78:$G78)</f>
        <v>220</v>
      </c>
      <c r="I78" s="30">
        <v>15</v>
      </c>
      <c r="J78" s="30">
        <f t="shared" si="2"/>
        <v>3300</v>
      </c>
      <c r="K78" s="30"/>
      <c r="L78" s="27"/>
      <c r="M78" s="27"/>
      <c r="N78" s="30"/>
      <c r="O78" s="27"/>
      <c r="T78" s="32" t="s">
        <v>97</v>
      </c>
      <c r="W78" s="33"/>
    </row>
    <row r="79" spans="1:23" s="31" customFormat="1">
      <c r="A79" s="27" t="s">
        <v>190</v>
      </c>
      <c r="B79" s="28" t="s">
        <v>542</v>
      </c>
      <c r="C79" s="40" t="s">
        <v>768</v>
      </c>
      <c r="D79" s="27">
        <v>5</v>
      </c>
      <c r="E79" s="27">
        <v>5</v>
      </c>
      <c r="F79" s="27">
        <v>5</v>
      </c>
      <c r="G79" s="27">
        <v>5</v>
      </c>
      <c r="H79" s="29">
        <f>SUM('PACC - SNCC.F.053 (3)'!$D79:$G79)</f>
        <v>20</v>
      </c>
      <c r="I79" s="30">
        <v>150</v>
      </c>
      <c r="J79" s="30">
        <f t="shared" si="2"/>
        <v>3000</v>
      </c>
      <c r="K79" s="30"/>
      <c r="L79" s="27"/>
      <c r="M79" s="27"/>
      <c r="N79" s="30"/>
      <c r="O79" s="27"/>
      <c r="T79" s="32" t="s">
        <v>98</v>
      </c>
      <c r="W79" s="33"/>
    </row>
    <row r="80" spans="1:23" s="31" customFormat="1">
      <c r="A80" s="27" t="s">
        <v>190</v>
      </c>
      <c r="B80" s="28" t="s">
        <v>543</v>
      </c>
      <c r="C80" s="40" t="s">
        <v>768</v>
      </c>
      <c r="D80" s="27">
        <v>48</v>
      </c>
      <c r="E80" s="27">
        <v>48</v>
      </c>
      <c r="F80" s="27">
        <v>48</v>
      </c>
      <c r="G80" s="27">
        <v>48</v>
      </c>
      <c r="H80" s="29">
        <f>SUM('PACC - SNCC.F.053 (3)'!$D80:$G80)</f>
        <v>192</v>
      </c>
      <c r="I80" s="30">
        <v>5</v>
      </c>
      <c r="J80" s="30">
        <f t="shared" si="2"/>
        <v>960</v>
      </c>
      <c r="K80" s="30"/>
      <c r="L80" s="27"/>
      <c r="M80" s="27"/>
      <c r="N80" s="30"/>
      <c r="O80" s="27"/>
      <c r="T80" s="32" t="s">
        <v>99</v>
      </c>
      <c r="W80" s="33"/>
    </row>
    <row r="81" spans="1:23" s="31" customFormat="1">
      <c r="A81" s="27" t="s">
        <v>190</v>
      </c>
      <c r="B81" s="28" t="s">
        <v>544</v>
      </c>
      <c r="C81" s="40" t="s">
        <v>768</v>
      </c>
      <c r="D81" s="27">
        <v>48</v>
      </c>
      <c r="E81" s="27">
        <v>48</v>
      </c>
      <c r="F81" s="27">
        <v>48</v>
      </c>
      <c r="G81" s="27">
        <v>48</v>
      </c>
      <c r="H81" s="29">
        <f>SUM('PACC - SNCC.F.053 (3)'!$D81:$G81)</f>
        <v>192</v>
      </c>
      <c r="I81" s="30">
        <v>5</v>
      </c>
      <c r="J81" s="30">
        <f t="shared" si="2"/>
        <v>960</v>
      </c>
      <c r="K81" s="30"/>
      <c r="L81" s="27"/>
      <c r="M81" s="27"/>
      <c r="N81" s="30"/>
      <c r="O81" s="27"/>
      <c r="T81" s="32" t="s">
        <v>100</v>
      </c>
      <c r="W81" s="33"/>
    </row>
    <row r="82" spans="1:23" s="31" customFormat="1">
      <c r="A82" s="27" t="s">
        <v>190</v>
      </c>
      <c r="B82" s="28" t="s">
        <v>545</v>
      </c>
      <c r="C82" s="40" t="s">
        <v>768</v>
      </c>
      <c r="D82" s="27">
        <v>12</v>
      </c>
      <c r="E82" s="27">
        <v>12</v>
      </c>
      <c r="F82" s="27">
        <v>12</v>
      </c>
      <c r="G82" s="27">
        <v>12</v>
      </c>
      <c r="H82" s="29">
        <f>SUM('PACC - SNCC.F.053 (3)'!$D82:$G82)</f>
        <v>48</v>
      </c>
      <c r="I82" s="30">
        <v>5</v>
      </c>
      <c r="J82" s="30">
        <f t="shared" si="2"/>
        <v>240</v>
      </c>
      <c r="K82" s="30"/>
      <c r="L82" s="27"/>
      <c r="M82" s="27"/>
      <c r="N82" s="30"/>
      <c r="O82" s="27"/>
      <c r="T82" s="32" t="s">
        <v>101</v>
      </c>
      <c r="W82" s="33"/>
    </row>
    <row r="83" spans="1:23" s="31" customFormat="1">
      <c r="A83" s="27" t="s">
        <v>190</v>
      </c>
      <c r="B83" s="28" t="s">
        <v>548</v>
      </c>
      <c r="C83" s="40" t="s">
        <v>768</v>
      </c>
      <c r="D83" s="27">
        <v>168</v>
      </c>
      <c r="E83" s="27">
        <v>150</v>
      </c>
      <c r="F83" s="27">
        <v>150</v>
      </c>
      <c r="G83" s="27">
        <v>150</v>
      </c>
      <c r="H83" s="29">
        <f>SUM('PACC - SNCC.F.053 (3)'!$D83:$G83)</f>
        <v>618</v>
      </c>
      <c r="I83" s="30">
        <v>17</v>
      </c>
      <c r="J83" s="30">
        <f t="shared" si="2"/>
        <v>10506</v>
      </c>
      <c r="K83" s="30"/>
      <c r="L83" s="27"/>
      <c r="M83" s="27"/>
      <c r="N83" s="30"/>
      <c r="O83" s="27"/>
      <c r="T83" s="32" t="s">
        <v>104</v>
      </c>
      <c r="W83" s="33"/>
    </row>
    <row r="84" spans="1:23" s="31" customFormat="1">
      <c r="A84" s="27" t="s">
        <v>190</v>
      </c>
      <c r="B84" s="28" t="s">
        <v>549</v>
      </c>
      <c r="C84" s="40" t="s">
        <v>768</v>
      </c>
      <c r="D84" s="27">
        <v>150</v>
      </c>
      <c r="E84" s="27">
        <v>150</v>
      </c>
      <c r="F84" s="27">
        <v>150</v>
      </c>
      <c r="G84" s="27">
        <v>150</v>
      </c>
      <c r="H84" s="29">
        <f>SUM('PACC - SNCC.F.053 (3)'!$D84:$G84)</f>
        <v>600</v>
      </c>
      <c r="I84" s="30">
        <v>19</v>
      </c>
      <c r="J84" s="30">
        <f t="shared" si="2"/>
        <v>11400</v>
      </c>
      <c r="K84" s="30"/>
      <c r="L84" s="27"/>
      <c r="M84" s="27"/>
      <c r="N84" s="30"/>
      <c r="O84" s="27"/>
      <c r="T84" s="32" t="s">
        <v>105</v>
      </c>
      <c r="W84" s="33"/>
    </row>
    <row r="85" spans="1:23" s="31" customFormat="1">
      <c r="A85" s="27" t="s">
        <v>190</v>
      </c>
      <c r="B85" s="28" t="s">
        <v>550</v>
      </c>
      <c r="C85" s="40" t="s">
        <v>768</v>
      </c>
      <c r="D85" s="27">
        <v>120</v>
      </c>
      <c r="E85" s="27">
        <v>120</v>
      </c>
      <c r="F85" s="27">
        <v>120</v>
      </c>
      <c r="G85" s="27">
        <v>120</v>
      </c>
      <c r="H85" s="29">
        <f>SUM('PACC - SNCC.F.053 (3)'!$D85:$G85)</f>
        <v>480</v>
      </c>
      <c r="I85" s="30">
        <v>87.3</v>
      </c>
      <c r="J85" s="30">
        <f t="shared" si="2"/>
        <v>41904</v>
      </c>
      <c r="K85" s="30"/>
      <c r="L85" s="27"/>
      <c r="M85" s="27"/>
      <c r="N85" s="30"/>
      <c r="O85" s="27"/>
      <c r="T85" s="32" t="s">
        <v>106</v>
      </c>
      <c r="W85" s="33"/>
    </row>
    <row r="86" spans="1:23" s="31" customFormat="1">
      <c r="A86" s="27" t="s">
        <v>190</v>
      </c>
      <c r="B86" s="28" t="s">
        <v>551</v>
      </c>
      <c r="C86" s="40" t="s">
        <v>768</v>
      </c>
      <c r="D86" s="27">
        <v>2</v>
      </c>
      <c r="E86" s="27">
        <v>2</v>
      </c>
      <c r="F86" s="27">
        <v>2</v>
      </c>
      <c r="G86" s="27">
        <v>2</v>
      </c>
      <c r="H86" s="29">
        <f>SUM('PACC - SNCC.F.053 (3)'!$D86:$G86)</f>
        <v>8</v>
      </c>
      <c r="I86" s="30">
        <v>185.42</v>
      </c>
      <c r="J86" s="30">
        <f t="shared" si="2"/>
        <v>1483.36</v>
      </c>
      <c r="K86" s="30"/>
      <c r="L86" s="27"/>
      <c r="M86" s="27"/>
      <c r="N86" s="30"/>
      <c r="O86" s="27"/>
      <c r="T86" s="32" t="s">
        <v>108</v>
      </c>
      <c r="W86" s="33"/>
    </row>
    <row r="87" spans="1:23" s="31" customFormat="1">
      <c r="A87" s="27" t="s">
        <v>190</v>
      </c>
      <c r="B87" s="28" t="s">
        <v>552</v>
      </c>
      <c r="C87" s="40" t="s">
        <v>768</v>
      </c>
      <c r="D87" s="27">
        <v>2</v>
      </c>
      <c r="E87" s="27">
        <v>2</v>
      </c>
      <c r="F87" s="27">
        <v>2</v>
      </c>
      <c r="G87" s="27">
        <v>2</v>
      </c>
      <c r="H87" s="29">
        <f>SUM('PACC - SNCC.F.053 (3)'!$D87:$G87)</f>
        <v>8</v>
      </c>
      <c r="I87" s="30">
        <v>190</v>
      </c>
      <c r="J87" s="30">
        <f t="shared" si="2"/>
        <v>1520</v>
      </c>
      <c r="K87" s="30"/>
      <c r="L87" s="27"/>
      <c r="M87" s="27"/>
      <c r="N87" s="30"/>
      <c r="O87" s="27"/>
      <c r="T87" s="32" t="s">
        <v>109</v>
      </c>
      <c r="W87" s="33"/>
    </row>
    <row r="88" spans="1:23" s="31" customFormat="1">
      <c r="A88" s="33" t="s">
        <v>190</v>
      </c>
      <c r="B88" s="40" t="s">
        <v>717</v>
      </c>
      <c r="C88" s="39" t="s">
        <v>768</v>
      </c>
      <c r="D88" s="33">
        <v>2</v>
      </c>
      <c r="E88" s="33">
        <v>3</v>
      </c>
      <c r="F88" s="33">
        <v>3</v>
      </c>
      <c r="G88" s="33">
        <v>3</v>
      </c>
      <c r="H88" s="34">
        <f>SUM('PACC - SNCC.F.053 (3)'!$D88:$G88)</f>
        <v>11</v>
      </c>
      <c r="I88" s="35">
        <v>936.25</v>
      </c>
      <c r="J88" s="35">
        <f t="shared" ref="J88:J102" si="3">+H88*I88</f>
        <v>10298.75</v>
      </c>
      <c r="K88" s="35"/>
      <c r="L88" s="27"/>
      <c r="M88" s="27"/>
      <c r="N88" s="35"/>
      <c r="O88" s="36"/>
      <c r="T88" s="32" t="s">
        <v>318</v>
      </c>
    </row>
    <row r="89" spans="1:23" s="31" customFormat="1">
      <c r="A89" s="33" t="s">
        <v>190</v>
      </c>
      <c r="B89" s="40" t="s">
        <v>718</v>
      </c>
      <c r="C89" s="39" t="s">
        <v>768</v>
      </c>
      <c r="D89" s="33">
        <v>1</v>
      </c>
      <c r="E89" s="33">
        <v>3</v>
      </c>
      <c r="F89" s="33">
        <v>3</v>
      </c>
      <c r="G89" s="33">
        <v>6</v>
      </c>
      <c r="H89" s="34">
        <f>SUM('PACC - SNCC.F.053 (3)'!$D89:$G89)</f>
        <v>13</v>
      </c>
      <c r="I89" s="35">
        <v>736.07</v>
      </c>
      <c r="J89" s="35">
        <f t="shared" si="3"/>
        <v>9568.91</v>
      </c>
      <c r="K89" s="35"/>
      <c r="L89" s="27"/>
      <c r="M89" s="27"/>
      <c r="N89" s="35"/>
      <c r="O89" s="36"/>
      <c r="T89" s="32" t="s">
        <v>319</v>
      </c>
    </row>
    <row r="90" spans="1:23" s="31" customFormat="1">
      <c r="A90" s="33" t="s">
        <v>190</v>
      </c>
      <c r="B90" s="40" t="s">
        <v>719</v>
      </c>
      <c r="C90" s="39" t="s">
        <v>768</v>
      </c>
      <c r="D90" s="33">
        <v>3</v>
      </c>
      <c r="E90" s="33">
        <v>6</v>
      </c>
      <c r="F90" s="33">
        <v>6</v>
      </c>
      <c r="G90" s="33">
        <v>6</v>
      </c>
      <c r="H90" s="34">
        <f>SUM('PACC - SNCC.F.053 (3)'!$D90:$G90)</f>
        <v>21</v>
      </c>
      <c r="I90" s="35">
        <v>877.88</v>
      </c>
      <c r="J90" s="35">
        <f t="shared" si="3"/>
        <v>18435.48</v>
      </c>
      <c r="K90" s="35"/>
      <c r="L90" s="27"/>
      <c r="M90" s="27"/>
      <c r="N90" s="35"/>
      <c r="O90" s="36"/>
      <c r="T90" s="32" t="s">
        <v>320</v>
      </c>
    </row>
    <row r="91" spans="1:23" s="31" customFormat="1">
      <c r="A91" s="33" t="s">
        <v>190</v>
      </c>
      <c r="B91" s="40" t="s">
        <v>720</v>
      </c>
      <c r="C91" s="39" t="s">
        <v>768</v>
      </c>
      <c r="D91" s="33">
        <v>2</v>
      </c>
      <c r="E91" s="33">
        <v>5</v>
      </c>
      <c r="F91" s="33">
        <v>5</v>
      </c>
      <c r="G91" s="33">
        <v>5</v>
      </c>
      <c r="H91" s="34">
        <f>SUM('PACC - SNCC.F.053 (3)'!$D91:$G91)</f>
        <v>17</v>
      </c>
      <c r="I91" s="35">
        <v>1130</v>
      </c>
      <c r="J91" s="35">
        <f t="shared" si="3"/>
        <v>19210</v>
      </c>
      <c r="K91" s="35"/>
      <c r="L91" s="27"/>
      <c r="M91" s="27"/>
      <c r="N91" s="35"/>
      <c r="O91" s="36"/>
      <c r="T91" s="32" t="s">
        <v>321</v>
      </c>
    </row>
    <row r="92" spans="1:23" s="31" customFormat="1">
      <c r="A92" s="33" t="s">
        <v>190</v>
      </c>
      <c r="B92" s="40" t="s">
        <v>721</v>
      </c>
      <c r="C92" s="39" t="s">
        <v>768</v>
      </c>
      <c r="D92" s="33">
        <v>1</v>
      </c>
      <c r="E92" s="33">
        <v>1</v>
      </c>
      <c r="F92" s="33">
        <v>1</v>
      </c>
      <c r="G92" s="33">
        <v>1</v>
      </c>
      <c r="H92" s="34">
        <f>SUM('PACC - SNCC.F.053 (3)'!$D92:$G92)</f>
        <v>4</v>
      </c>
      <c r="I92" s="35">
        <v>900</v>
      </c>
      <c r="J92" s="35">
        <f t="shared" si="3"/>
        <v>3600</v>
      </c>
      <c r="K92" s="35"/>
      <c r="L92" s="27"/>
      <c r="M92" s="27"/>
      <c r="N92" s="35"/>
      <c r="O92" s="36"/>
      <c r="T92" s="32" t="s">
        <v>322</v>
      </c>
    </row>
    <row r="93" spans="1:23" s="31" customFormat="1">
      <c r="A93" s="33" t="s">
        <v>190</v>
      </c>
      <c r="B93" s="40" t="s">
        <v>722</v>
      </c>
      <c r="C93" s="39" t="s">
        <v>768</v>
      </c>
      <c r="D93" s="33">
        <v>26</v>
      </c>
      <c r="E93" s="33">
        <v>26</v>
      </c>
      <c r="F93" s="33">
        <v>26</v>
      </c>
      <c r="G93" s="33">
        <v>26</v>
      </c>
      <c r="H93" s="34">
        <f>SUM('PACC - SNCC.F.053 (3)'!$D93:$G93)</f>
        <v>104</v>
      </c>
      <c r="I93" s="35">
        <v>1133.33</v>
      </c>
      <c r="J93" s="35">
        <f t="shared" si="3"/>
        <v>117866.31999999999</v>
      </c>
      <c r="K93" s="35"/>
      <c r="L93" s="27"/>
      <c r="M93" s="27"/>
      <c r="N93" s="35"/>
      <c r="O93" s="36"/>
      <c r="T93" s="32" t="s">
        <v>323</v>
      </c>
    </row>
    <row r="94" spans="1:23" s="31" customFormat="1">
      <c r="A94" s="33" t="s">
        <v>190</v>
      </c>
      <c r="B94" s="40" t="s">
        <v>723</v>
      </c>
      <c r="C94" s="39" t="s">
        <v>768</v>
      </c>
      <c r="D94" s="33"/>
      <c r="E94" s="33">
        <v>1</v>
      </c>
      <c r="F94" s="33">
        <v>1</v>
      </c>
      <c r="G94" s="33">
        <v>1</v>
      </c>
      <c r="H94" s="34">
        <f>SUM('PACC - SNCC.F.053 (3)'!$D94:$G94)</f>
        <v>3</v>
      </c>
      <c r="I94" s="35">
        <v>300</v>
      </c>
      <c r="J94" s="35">
        <f t="shared" si="3"/>
        <v>900</v>
      </c>
      <c r="K94" s="35"/>
      <c r="L94" s="27"/>
      <c r="M94" s="27"/>
      <c r="N94" s="35"/>
      <c r="O94" s="36"/>
      <c r="T94" s="32" t="s">
        <v>324</v>
      </c>
    </row>
    <row r="95" spans="1:23" s="31" customFormat="1">
      <c r="A95" s="33" t="s">
        <v>190</v>
      </c>
      <c r="B95" s="40" t="s">
        <v>724</v>
      </c>
      <c r="C95" s="39" t="s">
        <v>768</v>
      </c>
      <c r="D95" s="33">
        <v>6</v>
      </c>
      <c r="E95" s="33">
        <v>4</v>
      </c>
      <c r="F95" s="33">
        <v>4</v>
      </c>
      <c r="G95" s="33">
        <v>4</v>
      </c>
      <c r="H95" s="34">
        <f>SUM('PACC - SNCC.F.053 (3)'!$D95:$G95)</f>
        <v>18</v>
      </c>
      <c r="I95" s="35">
        <v>1962</v>
      </c>
      <c r="J95" s="35">
        <f t="shared" si="3"/>
        <v>35316</v>
      </c>
      <c r="K95" s="35"/>
      <c r="L95" s="27"/>
      <c r="M95" s="27"/>
      <c r="N95" s="35"/>
      <c r="O95" s="36"/>
      <c r="T95" s="32" t="s">
        <v>325</v>
      </c>
    </row>
    <row r="96" spans="1:23" s="31" customFormat="1">
      <c r="A96" s="33" t="s">
        <v>190</v>
      </c>
      <c r="B96" s="40" t="s">
        <v>725</v>
      </c>
      <c r="C96" s="39" t="s">
        <v>768</v>
      </c>
      <c r="D96" s="33"/>
      <c r="E96" s="33">
        <v>1</v>
      </c>
      <c r="F96" s="33">
        <v>1</v>
      </c>
      <c r="G96" s="33">
        <v>1</v>
      </c>
      <c r="H96" s="34">
        <f>SUM('PACC - SNCC.F.053 (3)'!$D96:$G96)</f>
        <v>3</v>
      </c>
      <c r="I96" s="35">
        <v>350</v>
      </c>
      <c r="J96" s="35">
        <f t="shared" si="3"/>
        <v>1050</v>
      </c>
      <c r="K96" s="35"/>
      <c r="L96" s="27"/>
      <c r="M96" s="27"/>
      <c r="N96" s="35"/>
      <c r="O96" s="36"/>
      <c r="T96" s="32" t="s">
        <v>326</v>
      </c>
    </row>
    <row r="97" spans="1:20" s="31" customFormat="1">
      <c r="A97" s="33" t="s">
        <v>190</v>
      </c>
      <c r="B97" s="40" t="s">
        <v>726</v>
      </c>
      <c r="C97" s="39" t="s">
        <v>768</v>
      </c>
      <c r="D97" s="33"/>
      <c r="E97" s="33">
        <v>1</v>
      </c>
      <c r="F97" s="33">
        <v>1</v>
      </c>
      <c r="G97" s="33">
        <v>1</v>
      </c>
      <c r="H97" s="34">
        <f>SUM('PACC - SNCC.F.053 (3)'!$D97:$G97)</f>
        <v>3</v>
      </c>
      <c r="I97" s="35">
        <v>350</v>
      </c>
      <c r="J97" s="35">
        <f t="shared" si="3"/>
        <v>1050</v>
      </c>
      <c r="K97" s="35"/>
      <c r="L97" s="27"/>
      <c r="M97" s="27"/>
      <c r="N97" s="35"/>
      <c r="O97" s="36"/>
      <c r="T97" s="32" t="s">
        <v>327</v>
      </c>
    </row>
    <row r="98" spans="1:20" s="31" customFormat="1">
      <c r="A98" s="33" t="s">
        <v>190</v>
      </c>
      <c r="B98" s="40" t="s">
        <v>727</v>
      </c>
      <c r="C98" s="39" t="s">
        <v>768</v>
      </c>
      <c r="D98" s="33">
        <v>2</v>
      </c>
      <c r="E98" s="33">
        <v>1</v>
      </c>
      <c r="F98" s="33">
        <v>1</v>
      </c>
      <c r="G98" s="33">
        <v>1</v>
      </c>
      <c r="H98" s="34">
        <f>SUM('PACC - SNCC.F.053 (3)'!$D98:$G98)</f>
        <v>5</v>
      </c>
      <c r="I98" s="35">
        <v>10367.530000000001</v>
      </c>
      <c r="J98" s="35">
        <f t="shared" si="3"/>
        <v>51837.65</v>
      </c>
      <c r="K98" s="35"/>
      <c r="L98" s="27"/>
      <c r="M98" s="27"/>
      <c r="N98" s="35"/>
      <c r="O98" s="36"/>
      <c r="T98" s="32" t="s">
        <v>328</v>
      </c>
    </row>
    <row r="99" spans="1:20" s="31" customFormat="1">
      <c r="A99" s="33" t="s">
        <v>190</v>
      </c>
      <c r="B99" s="40" t="s">
        <v>728</v>
      </c>
      <c r="C99" s="39" t="s">
        <v>768</v>
      </c>
      <c r="D99" s="33">
        <v>1</v>
      </c>
      <c r="E99" s="33">
        <v>1</v>
      </c>
      <c r="F99" s="33">
        <v>1</v>
      </c>
      <c r="G99" s="33">
        <v>1</v>
      </c>
      <c r="H99" s="34">
        <f>SUM('PACC - SNCC.F.053 (3)'!$D99:$G99)</f>
        <v>4</v>
      </c>
      <c r="I99" s="35">
        <v>350</v>
      </c>
      <c r="J99" s="35">
        <f t="shared" si="3"/>
        <v>1400</v>
      </c>
      <c r="K99" s="35"/>
      <c r="L99" s="27"/>
      <c r="M99" s="27"/>
      <c r="N99" s="35"/>
      <c r="O99" s="36"/>
      <c r="T99" s="32" t="s">
        <v>329</v>
      </c>
    </row>
    <row r="100" spans="1:20" s="31" customFormat="1">
      <c r="A100" s="33" t="s">
        <v>190</v>
      </c>
      <c r="B100" s="40" t="s">
        <v>729</v>
      </c>
      <c r="C100" s="39" t="s">
        <v>768</v>
      </c>
      <c r="D100" s="33">
        <v>6</v>
      </c>
      <c r="E100" s="33">
        <v>6</v>
      </c>
      <c r="F100" s="33">
        <v>6</v>
      </c>
      <c r="G100" s="33">
        <v>6</v>
      </c>
      <c r="H100" s="34">
        <f>SUM('PACC - SNCC.F.053 (3)'!$D100:$G100)</f>
        <v>24</v>
      </c>
      <c r="I100" s="35">
        <v>350</v>
      </c>
      <c r="J100" s="35">
        <f t="shared" si="3"/>
        <v>8400</v>
      </c>
      <c r="K100" s="35"/>
      <c r="L100" s="27"/>
      <c r="M100" s="27"/>
      <c r="N100" s="35"/>
      <c r="O100" s="36"/>
      <c r="T100" s="32" t="s">
        <v>330</v>
      </c>
    </row>
    <row r="101" spans="1:20" s="31" customFormat="1">
      <c r="A101" s="33" t="s">
        <v>190</v>
      </c>
      <c r="B101" s="40" t="s">
        <v>730</v>
      </c>
      <c r="C101" s="39" t="s">
        <v>768</v>
      </c>
      <c r="D101" s="33">
        <v>5</v>
      </c>
      <c r="E101" s="33">
        <v>5</v>
      </c>
      <c r="F101" s="33">
        <v>5</v>
      </c>
      <c r="G101" s="33">
        <v>5</v>
      </c>
      <c r="H101" s="34">
        <f>SUM('PACC - SNCC.F.053 (3)'!$D101:$G101)</f>
        <v>20</v>
      </c>
      <c r="I101" s="35">
        <v>4163.63</v>
      </c>
      <c r="J101" s="35">
        <f t="shared" si="3"/>
        <v>83272.600000000006</v>
      </c>
      <c r="K101" s="35"/>
      <c r="L101" s="27"/>
      <c r="M101" s="27"/>
      <c r="N101" s="35"/>
      <c r="O101" s="36"/>
      <c r="T101" s="32" t="s">
        <v>331</v>
      </c>
    </row>
    <row r="102" spans="1:20" s="31" customFormat="1">
      <c r="A102" s="33" t="s">
        <v>190</v>
      </c>
      <c r="B102" s="40" t="s">
        <v>731</v>
      </c>
      <c r="C102" s="39" t="s">
        <v>768</v>
      </c>
      <c r="D102" s="33">
        <v>4</v>
      </c>
      <c r="E102" s="33">
        <v>4</v>
      </c>
      <c r="F102" s="33">
        <v>4</v>
      </c>
      <c r="G102" s="33">
        <v>4</v>
      </c>
      <c r="H102" s="34">
        <f>SUM('PACC - SNCC.F.053 (3)'!$D102:$G102)</f>
        <v>16</v>
      </c>
      <c r="I102" s="35">
        <v>350</v>
      </c>
      <c r="J102" s="35">
        <f t="shared" si="3"/>
        <v>5600</v>
      </c>
      <c r="K102" s="35"/>
      <c r="L102" s="27"/>
      <c r="M102" s="27"/>
      <c r="N102" s="35"/>
      <c r="O102" s="36"/>
      <c r="T102" s="32" t="s">
        <v>332</v>
      </c>
    </row>
    <row r="103" spans="1:20" s="31" customFormat="1">
      <c r="A103" s="33" t="s">
        <v>190</v>
      </c>
      <c r="B103" s="40" t="s">
        <v>732</v>
      </c>
      <c r="C103" s="39" t="s">
        <v>768</v>
      </c>
      <c r="D103" s="33">
        <v>4</v>
      </c>
      <c r="E103" s="33">
        <v>4</v>
      </c>
      <c r="F103" s="33">
        <v>4</v>
      </c>
      <c r="G103" s="33">
        <v>4</v>
      </c>
      <c r="H103" s="34">
        <f>SUM('PACC - SNCC.F.053 (3)'!$D103:$G103)</f>
        <v>16</v>
      </c>
      <c r="I103" s="35">
        <v>4107.8900000000003</v>
      </c>
      <c r="J103" s="35">
        <f t="shared" ref="J103:J129" si="4">+H103*I103</f>
        <v>65726.240000000005</v>
      </c>
      <c r="K103" s="35"/>
      <c r="L103" s="27"/>
      <c r="M103" s="27"/>
      <c r="N103" s="35"/>
      <c r="O103" s="36"/>
      <c r="T103" s="32" t="s">
        <v>333</v>
      </c>
    </row>
    <row r="104" spans="1:20" s="31" customFormat="1">
      <c r="A104" s="33" t="s">
        <v>190</v>
      </c>
      <c r="B104" s="40" t="s">
        <v>733</v>
      </c>
      <c r="C104" s="39" t="s">
        <v>768</v>
      </c>
      <c r="D104" s="33">
        <v>4</v>
      </c>
      <c r="E104" s="33">
        <v>4</v>
      </c>
      <c r="F104" s="33">
        <v>4</v>
      </c>
      <c r="G104" s="33">
        <v>4</v>
      </c>
      <c r="H104" s="34">
        <f>SUM('PACC - SNCC.F.053 (3)'!$D104:$G104)</f>
        <v>16</v>
      </c>
      <c r="I104" s="35">
        <v>4107.8900000000003</v>
      </c>
      <c r="J104" s="35">
        <f t="shared" si="4"/>
        <v>65726.240000000005</v>
      </c>
      <c r="K104" s="35"/>
      <c r="L104" s="27"/>
      <c r="M104" s="27"/>
      <c r="N104" s="35"/>
      <c r="O104" s="36"/>
      <c r="T104" s="32" t="s">
        <v>334</v>
      </c>
    </row>
    <row r="105" spans="1:20" s="31" customFormat="1">
      <c r="A105" s="33" t="s">
        <v>190</v>
      </c>
      <c r="B105" s="40" t="s">
        <v>734</v>
      </c>
      <c r="C105" s="39" t="s">
        <v>768</v>
      </c>
      <c r="D105" s="33">
        <v>8</v>
      </c>
      <c r="E105" s="33">
        <v>8</v>
      </c>
      <c r="F105" s="33">
        <v>8</v>
      </c>
      <c r="G105" s="33">
        <v>8</v>
      </c>
      <c r="H105" s="34">
        <f>SUM('PACC - SNCC.F.053 (3)'!$D105:$G105)</f>
        <v>32</v>
      </c>
      <c r="I105" s="35">
        <v>2241.61</v>
      </c>
      <c r="J105" s="35">
        <f t="shared" si="4"/>
        <v>71731.520000000004</v>
      </c>
      <c r="K105" s="35"/>
      <c r="L105" s="27"/>
      <c r="M105" s="27"/>
      <c r="N105" s="35"/>
      <c r="O105" s="36"/>
      <c r="T105" s="32" t="s">
        <v>335</v>
      </c>
    </row>
    <row r="106" spans="1:20" s="31" customFormat="1">
      <c r="A106" s="33" t="s">
        <v>190</v>
      </c>
      <c r="B106" s="40" t="s">
        <v>735</v>
      </c>
      <c r="C106" s="39" t="s">
        <v>768</v>
      </c>
      <c r="D106" s="33">
        <v>8</v>
      </c>
      <c r="E106" s="33">
        <v>8</v>
      </c>
      <c r="F106" s="33">
        <v>8</v>
      </c>
      <c r="G106" s="33">
        <v>8</v>
      </c>
      <c r="H106" s="34">
        <f>SUM('PACC - SNCC.F.053 (3)'!$D106:$G106)</f>
        <v>32</v>
      </c>
      <c r="I106" s="35">
        <v>1819</v>
      </c>
      <c r="J106" s="35">
        <f t="shared" si="4"/>
        <v>58208</v>
      </c>
      <c r="K106" s="35"/>
      <c r="L106" s="27"/>
      <c r="M106" s="27"/>
      <c r="N106" s="35"/>
      <c r="O106" s="36"/>
      <c r="T106" s="32" t="s">
        <v>336</v>
      </c>
    </row>
    <row r="107" spans="1:20" s="31" customFormat="1">
      <c r="A107" s="33" t="s">
        <v>190</v>
      </c>
      <c r="B107" s="40" t="s">
        <v>736</v>
      </c>
      <c r="C107" s="39" t="s">
        <v>768</v>
      </c>
      <c r="D107" s="33">
        <v>4</v>
      </c>
      <c r="E107" s="33">
        <v>4</v>
      </c>
      <c r="F107" s="33">
        <v>4</v>
      </c>
      <c r="G107" s="33">
        <v>4</v>
      </c>
      <c r="H107" s="34">
        <f>SUM('PACC - SNCC.F.053 (3)'!$D107:$G107)</f>
        <v>16</v>
      </c>
      <c r="I107" s="35">
        <v>2050</v>
      </c>
      <c r="J107" s="35">
        <f t="shared" si="4"/>
        <v>32800</v>
      </c>
      <c r="K107" s="35"/>
      <c r="L107" s="27"/>
      <c r="M107" s="27"/>
      <c r="N107" s="35"/>
      <c r="O107" s="36"/>
      <c r="T107" s="32" t="s">
        <v>337</v>
      </c>
    </row>
    <row r="108" spans="1:20" s="31" customFormat="1">
      <c r="A108" s="33" t="s">
        <v>190</v>
      </c>
      <c r="B108" s="40" t="s">
        <v>737</v>
      </c>
      <c r="C108" s="39" t="s">
        <v>768</v>
      </c>
      <c r="D108" s="33">
        <v>4</v>
      </c>
      <c r="E108" s="33">
        <v>4</v>
      </c>
      <c r="F108" s="33">
        <v>4</v>
      </c>
      <c r="G108" s="33">
        <v>4</v>
      </c>
      <c r="H108" s="34">
        <f>SUM('PACC - SNCC.F.053 (3)'!$D108:$G108)</f>
        <v>16</v>
      </c>
      <c r="I108" s="35">
        <v>2050</v>
      </c>
      <c r="J108" s="35">
        <f t="shared" si="4"/>
        <v>32800</v>
      </c>
      <c r="K108" s="35"/>
      <c r="L108" s="27"/>
      <c r="M108" s="27"/>
      <c r="N108" s="35"/>
      <c r="O108" s="36"/>
      <c r="T108" s="32" t="s">
        <v>338</v>
      </c>
    </row>
    <row r="109" spans="1:20" s="31" customFormat="1">
      <c r="A109" s="33" t="s">
        <v>190</v>
      </c>
      <c r="B109" s="40" t="s">
        <v>738</v>
      </c>
      <c r="C109" s="39" t="s">
        <v>768</v>
      </c>
      <c r="D109" s="33">
        <v>4</v>
      </c>
      <c r="E109" s="33">
        <v>4</v>
      </c>
      <c r="F109" s="33">
        <v>4</v>
      </c>
      <c r="G109" s="33">
        <v>4</v>
      </c>
      <c r="H109" s="34">
        <f>SUM('PACC - SNCC.F.053 (3)'!$D109:$G109)</f>
        <v>16</v>
      </c>
      <c r="I109" s="35">
        <v>2050</v>
      </c>
      <c r="J109" s="35">
        <f t="shared" si="4"/>
        <v>32800</v>
      </c>
      <c r="K109" s="35"/>
      <c r="L109" s="27"/>
      <c r="M109" s="27"/>
      <c r="N109" s="35"/>
      <c r="O109" s="36"/>
      <c r="T109" s="32" t="s">
        <v>339</v>
      </c>
    </row>
    <row r="110" spans="1:20" s="31" customFormat="1">
      <c r="A110" s="33" t="s">
        <v>190</v>
      </c>
      <c r="B110" s="40" t="s">
        <v>739</v>
      </c>
      <c r="C110" s="39" t="s">
        <v>768</v>
      </c>
      <c r="D110" s="33">
        <v>4</v>
      </c>
      <c r="E110" s="33">
        <v>4</v>
      </c>
      <c r="F110" s="33">
        <v>4</v>
      </c>
      <c r="G110" s="33">
        <v>4</v>
      </c>
      <c r="H110" s="34">
        <f>SUM('PACC - SNCC.F.053 (3)'!$D110:$G110)</f>
        <v>16</v>
      </c>
      <c r="I110" s="35">
        <v>2050</v>
      </c>
      <c r="J110" s="35">
        <f t="shared" si="4"/>
        <v>32800</v>
      </c>
      <c r="K110" s="35"/>
      <c r="L110" s="27"/>
      <c r="M110" s="27"/>
      <c r="N110" s="35"/>
      <c r="O110" s="36"/>
      <c r="T110" s="32" t="s">
        <v>340</v>
      </c>
    </row>
    <row r="111" spans="1:20" s="31" customFormat="1">
      <c r="A111" s="33" t="s">
        <v>190</v>
      </c>
      <c r="B111" s="40" t="s">
        <v>740</v>
      </c>
      <c r="C111" s="39" t="s">
        <v>768</v>
      </c>
      <c r="D111" s="33">
        <v>7</v>
      </c>
      <c r="E111" s="33">
        <v>7</v>
      </c>
      <c r="F111" s="33">
        <v>7</v>
      </c>
      <c r="G111" s="33">
        <v>7</v>
      </c>
      <c r="H111" s="34">
        <f>SUM('PACC - SNCC.F.053 (3)'!$D111:$G111)</f>
        <v>28</v>
      </c>
      <c r="I111" s="35">
        <v>3078.47</v>
      </c>
      <c r="J111" s="35">
        <f t="shared" si="4"/>
        <v>86197.159999999989</v>
      </c>
      <c r="K111" s="35"/>
      <c r="L111" s="27"/>
      <c r="M111" s="27"/>
      <c r="N111" s="35"/>
      <c r="O111" s="36"/>
      <c r="T111" s="32" t="s">
        <v>341</v>
      </c>
    </row>
    <row r="112" spans="1:20" s="31" customFormat="1">
      <c r="A112" s="33" t="s">
        <v>190</v>
      </c>
      <c r="B112" s="40" t="s">
        <v>741</v>
      </c>
      <c r="C112" s="39" t="s">
        <v>768</v>
      </c>
      <c r="D112" s="33">
        <v>7</v>
      </c>
      <c r="E112" s="33">
        <v>7</v>
      </c>
      <c r="F112" s="33">
        <v>7</v>
      </c>
      <c r="G112" s="33">
        <v>7</v>
      </c>
      <c r="H112" s="34">
        <f>SUM('PACC - SNCC.F.053 (3)'!$D112:$G112)</f>
        <v>28</v>
      </c>
      <c r="I112" s="35">
        <v>2919.94</v>
      </c>
      <c r="J112" s="35">
        <f t="shared" si="4"/>
        <v>81758.320000000007</v>
      </c>
      <c r="K112" s="35"/>
      <c r="L112" s="27"/>
      <c r="M112" s="27"/>
      <c r="N112" s="35"/>
      <c r="O112" s="36"/>
      <c r="T112" s="32" t="s">
        <v>342</v>
      </c>
    </row>
    <row r="113" spans="1:20" s="31" customFormat="1">
      <c r="A113" s="33" t="s">
        <v>190</v>
      </c>
      <c r="B113" s="40" t="s">
        <v>742</v>
      </c>
      <c r="C113" s="39" t="s">
        <v>768</v>
      </c>
      <c r="D113" s="33">
        <v>7</v>
      </c>
      <c r="E113" s="33">
        <v>7</v>
      </c>
      <c r="F113" s="33">
        <v>7</v>
      </c>
      <c r="G113" s="33">
        <v>7</v>
      </c>
      <c r="H113" s="34">
        <f>SUM('PACC - SNCC.F.053 (3)'!$D113:$G113)</f>
        <v>28</v>
      </c>
      <c r="I113" s="35">
        <v>2919.94</v>
      </c>
      <c r="J113" s="35">
        <f t="shared" si="4"/>
        <v>81758.320000000007</v>
      </c>
      <c r="K113" s="35"/>
      <c r="L113" s="27"/>
      <c r="M113" s="27"/>
      <c r="N113" s="35"/>
      <c r="O113" s="36"/>
      <c r="T113" s="32" t="s">
        <v>343</v>
      </c>
    </row>
    <row r="114" spans="1:20" s="31" customFormat="1">
      <c r="A114" s="33" t="s">
        <v>190</v>
      </c>
      <c r="B114" s="40" t="s">
        <v>743</v>
      </c>
      <c r="C114" s="39" t="s">
        <v>768</v>
      </c>
      <c r="D114" s="33">
        <v>7</v>
      </c>
      <c r="E114" s="33">
        <v>7</v>
      </c>
      <c r="F114" s="33">
        <v>7</v>
      </c>
      <c r="G114" s="33">
        <v>7</v>
      </c>
      <c r="H114" s="34">
        <f>SUM('PACC - SNCC.F.053 (3)'!$D114:$G114)</f>
        <v>28</v>
      </c>
      <c r="I114" s="35">
        <v>2919.94</v>
      </c>
      <c r="J114" s="35">
        <f t="shared" si="4"/>
        <v>81758.320000000007</v>
      </c>
      <c r="K114" s="35"/>
      <c r="L114" s="27"/>
      <c r="M114" s="27"/>
      <c r="N114" s="35"/>
      <c r="O114" s="36"/>
      <c r="T114" s="32" t="s">
        <v>344</v>
      </c>
    </row>
    <row r="115" spans="1:20" s="31" customFormat="1">
      <c r="A115" s="33" t="s">
        <v>190</v>
      </c>
      <c r="B115" s="40" t="s">
        <v>744</v>
      </c>
      <c r="C115" s="39" t="s">
        <v>768</v>
      </c>
      <c r="D115" s="33">
        <v>27</v>
      </c>
      <c r="E115" s="33">
        <v>27</v>
      </c>
      <c r="F115" s="33">
        <v>27</v>
      </c>
      <c r="G115" s="33">
        <v>27</v>
      </c>
      <c r="H115" s="34">
        <f>SUM('PACC - SNCC.F.053 (3)'!$D115:$G115)</f>
        <v>108</v>
      </c>
      <c r="I115" s="35">
        <v>3251.81</v>
      </c>
      <c r="J115" s="35">
        <f t="shared" si="4"/>
        <v>351195.48</v>
      </c>
      <c r="K115" s="35"/>
      <c r="L115" s="27"/>
      <c r="M115" s="27"/>
      <c r="N115" s="35"/>
      <c r="O115" s="36"/>
      <c r="T115" s="32" t="s">
        <v>345</v>
      </c>
    </row>
    <row r="116" spans="1:20" s="31" customFormat="1">
      <c r="A116" s="33" t="s">
        <v>190</v>
      </c>
      <c r="B116" s="40" t="s">
        <v>745</v>
      </c>
      <c r="C116" s="39" t="s">
        <v>768</v>
      </c>
      <c r="D116" s="33">
        <v>5</v>
      </c>
      <c r="E116" s="33">
        <v>5</v>
      </c>
      <c r="F116" s="33">
        <v>5</v>
      </c>
      <c r="G116" s="33">
        <v>5</v>
      </c>
      <c r="H116" s="34">
        <f>SUM('PACC - SNCC.F.053 (3)'!$D116:$G116)</f>
        <v>20</v>
      </c>
      <c r="I116" s="35">
        <v>3000</v>
      </c>
      <c r="J116" s="35">
        <f t="shared" si="4"/>
        <v>60000</v>
      </c>
      <c r="K116" s="35"/>
      <c r="L116" s="27"/>
      <c r="M116" s="27"/>
      <c r="N116" s="35"/>
      <c r="O116" s="36"/>
      <c r="T116" s="32" t="s">
        <v>346</v>
      </c>
    </row>
    <row r="117" spans="1:20" s="31" customFormat="1">
      <c r="A117" s="33" t="s">
        <v>190</v>
      </c>
      <c r="B117" s="40" t="s">
        <v>746</v>
      </c>
      <c r="C117" s="39" t="s">
        <v>768</v>
      </c>
      <c r="D117" s="33">
        <v>3</v>
      </c>
      <c r="E117" s="33">
        <v>3</v>
      </c>
      <c r="F117" s="33">
        <v>3</v>
      </c>
      <c r="G117" s="33">
        <v>3</v>
      </c>
      <c r="H117" s="34">
        <f>SUM('PACC - SNCC.F.053 (3)'!$D117:$G117)</f>
        <v>12</v>
      </c>
      <c r="I117" s="35">
        <v>350</v>
      </c>
      <c r="J117" s="35">
        <f t="shared" si="4"/>
        <v>4200</v>
      </c>
      <c r="K117" s="35"/>
      <c r="L117" s="27"/>
      <c r="M117" s="27"/>
      <c r="N117" s="35"/>
      <c r="O117" s="36"/>
      <c r="T117" s="32" t="s">
        <v>347</v>
      </c>
    </row>
    <row r="118" spans="1:20" s="31" customFormat="1">
      <c r="A118" s="33" t="s">
        <v>190</v>
      </c>
      <c r="B118" s="40" t="s">
        <v>747</v>
      </c>
      <c r="C118" s="39" t="s">
        <v>768</v>
      </c>
      <c r="D118" s="33">
        <v>2</v>
      </c>
      <c r="E118" s="33">
        <v>2</v>
      </c>
      <c r="F118" s="33">
        <v>2</v>
      </c>
      <c r="G118" s="33">
        <v>2</v>
      </c>
      <c r="H118" s="34">
        <f>SUM('PACC - SNCC.F.053 (3)'!$D118:$G118)</f>
        <v>8</v>
      </c>
      <c r="I118" s="35">
        <v>6529.19</v>
      </c>
      <c r="J118" s="35">
        <f t="shared" si="4"/>
        <v>52233.52</v>
      </c>
      <c r="K118" s="35"/>
      <c r="L118" s="27"/>
      <c r="M118" s="27"/>
      <c r="N118" s="35"/>
      <c r="O118" s="36"/>
      <c r="T118" s="32" t="s">
        <v>348</v>
      </c>
    </row>
    <row r="119" spans="1:20" s="31" customFormat="1" ht="17.25" customHeight="1">
      <c r="A119" s="33" t="s">
        <v>190</v>
      </c>
      <c r="B119" s="40" t="s">
        <v>748</v>
      </c>
      <c r="C119" s="39" t="s">
        <v>768</v>
      </c>
      <c r="D119" s="33">
        <v>3</v>
      </c>
      <c r="E119" s="33">
        <v>3</v>
      </c>
      <c r="F119" s="33">
        <v>3</v>
      </c>
      <c r="G119" s="33">
        <v>3</v>
      </c>
      <c r="H119" s="34">
        <f>SUM('PACC - SNCC.F.053 (3)'!$D119:$G119)</f>
        <v>12</v>
      </c>
      <c r="I119" s="35">
        <v>6529.19</v>
      </c>
      <c r="J119" s="35">
        <f t="shared" si="4"/>
        <v>78350.28</v>
      </c>
      <c r="K119" s="35"/>
      <c r="L119" s="27"/>
      <c r="M119" s="27"/>
      <c r="N119" s="35"/>
      <c r="O119" s="36"/>
      <c r="T119" s="32" t="s">
        <v>349</v>
      </c>
    </row>
    <row r="120" spans="1:20" s="31" customFormat="1">
      <c r="A120" s="33" t="s">
        <v>190</v>
      </c>
      <c r="B120" s="40" t="s">
        <v>749</v>
      </c>
      <c r="C120" s="39" t="s">
        <v>768</v>
      </c>
      <c r="D120" s="33">
        <v>3</v>
      </c>
      <c r="E120" s="33">
        <v>3</v>
      </c>
      <c r="F120" s="33">
        <v>3</v>
      </c>
      <c r="G120" s="33">
        <v>3</v>
      </c>
      <c r="H120" s="34">
        <f>SUM('PACC - SNCC.F.053 (3)'!$D120:$G120)</f>
        <v>12</v>
      </c>
      <c r="I120" s="35">
        <v>6529.19</v>
      </c>
      <c r="J120" s="35">
        <f t="shared" si="4"/>
        <v>78350.28</v>
      </c>
      <c r="K120" s="35"/>
      <c r="L120" s="27"/>
      <c r="M120" s="27"/>
      <c r="N120" s="35"/>
      <c r="O120" s="36"/>
      <c r="T120" s="32" t="s">
        <v>350</v>
      </c>
    </row>
    <row r="121" spans="1:20" s="31" customFormat="1">
      <c r="A121" s="33" t="s">
        <v>190</v>
      </c>
      <c r="B121" s="40" t="s">
        <v>750</v>
      </c>
      <c r="C121" s="39" t="s">
        <v>768</v>
      </c>
      <c r="D121" s="33">
        <v>27</v>
      </c>
      <c r="E121" s="33">
        <v>27</v>
      </c>
      <c r="F121" s="33">
        <v>27</v>
      </c>
      <c r="G121" s="33">
        <v>27</v>
      </c>
      <c r="H121" s="34">
        <f>SUM('PACC - SNCC.F.053 (3)'!$D121:$G121)</f>
        <v>108</v>
      </c>
      <c r="I121" s="35">
        <v>3095.85</v>
      </c>
      <c r="J121" s="35">
        <f t="shared" si="4"/>
        <v>334351.8</v>
      </c>
      <c r="K121" s="35"/>
      <c r="L121" s="27"/>
      <c r="M121" s="27"/>
      <c r="N121" s="35"/>
      <c r="O121" s="36"/>
      <c r="T121" s="32" t="s">
        <v>351</v>
      </c>
    </row>
    <row r="122" spans="1:20" s="31" customFormat="1">
      <c r="A122" s="33" t="s">
        <v>190</v>
      </c>
      <c r="B122" s="40" t="s">
        <v>751</v>
      </c>
      <c r="C122" s="39" t="s">
        <v>768</v>
      </c>
      <c r="D122" s="33">
        <v>4</v>
      </c>
      <c r="E122" s="33">
        <v>4</v>
      </c>
      <c r="F122" s="33">
        <v>4</v>
      </c>
      <c r="G122" s="33">
        <v>4</v>
      </c>
      <c r="H122" s="34">
        <f>SUM('PACC - SNCC.F.053 (3)'!$D122:$G122)</f>
        <v>16</v>
      </c>
      <c r="I122" s="35">
        <v>6381.47</v>
      </c>
      <c r="J122" s="35">
        <f t="shared" si="4"/>
        <v>102103.52</v>
      </c>
      <c r="K122" s="35"/>
      <c r="L122" s="27"/>
      <c r="M122" s="27"/>
      <c r="N122" s="35"/>
      <c r="O122" s="36"/>
      <c r="T122" s="32" t="s">
        <v>352</v>
      </c>
    </row>
    <row r="123" spans="1:20" s="31" customFormat="1">
      <c r="A123" s="33" t="s">
        <v>190</v>
      </c>
      <c r="B123" s="40" t="s">
        <v>752</v>
      </c>
      <c r="C123" s="39" t="s">
        <v>768</v>
      </c>
      <c r="D123" s="33">
        <v>2</v>
      </c>
      <c r="E123" s="33">
        <v>2</v>
      </c>
      <c r="F123" s="33">
        <v>2</v>
      </c>
      <c r="G123" s="33">
        <v>2</v>
      </c>
      <c r="H123" s="34">
        <f>SUM('PACC - SNCC.F.053 (3)'!$D123:$G123)</f>
        <v>8</v>
      </c>
      <c r="I123" s="35">
        <v>3500</v>
      </c>
      <c r="J123" s="35">
        <f t="shared" si="4"/>
        <v>28000</v>
      </c>
      <c r="K123" s="35"/>
      <c r="L123" s="27"/>
      <c r="M123" s="27"/>
      <c r="N123" s="35"/>
      <c r="O123" s="36"/>
      <c r="T123" s="32" t="s">
        <v>353</v>
      </c>
    </row>
    <row r="124" spans="1:20" s="31" customFormat="1">
      <c r="A124" s="33" t="s">
        <v>190</v>
      </c>
      <c r="B124" s="40" t="s">
        <v>753</v>
      </c>
      <c r="C124" s="39" t="s">
        <v>768</v>
      </c>
      <c r="D124" s="33">
        <v>3</v>
      </c>
      <c r="E124" s="33">
        <v>3</v>
      </c>
      <c r="F124" s="33">
        <v>3</v>
      </c>
      <c r="G124" s="33">
        <v>3</v>
      </c>
      <c r="H124" s="34">
        <f>SUM('PACC - SNCC.F.053 (3)'!$D124:$G124)</f>
        <v>12</v>
      </c>
      <c r="I124" s="35">
        <v>3500</v>
      </c>
      <c r="J124" s="35">
        <f t="shared" si="4"/>
        <v>42000</v>
      </c>
      <c r="K124" s="35"/>
      <c r="L124" s="27"/>
      <c r="M124" s="27"/>
      <c r="N124" s="35"/>
      <c r="O124" s="36"/>
      <c r="T124" s="32" t="s">
        <v>354</v>
      </c>
    </row>
    <row r="125" spans="1:20" s="31" customFormat="1">
      <c r="A125" s="33" t="s">
        <v>190</v>
      </c>
      <c r="B125" s="40" t="s">
        <v>754</v>
      </c>
      <c r="C125" s="39" t="s">
        <v>768</v>
      </c>
      <c r="D125" s="33">
        <v>3</v>
      </c>
      <c r="E125" s="33">
        <v>3</v>
      </c>
      <c r="F125" s="33">
        <v>3</v>
      </c>
      <c r="G125" s="33">
        <v>3</v>
      </c>
      <c r="H125" s="34">
        <f>SUM('PACC - SNCC.F.053 (3)'!$D125:$G125)</f>
        <v>12</v>
      </c>
      <c r="I125" s="35">
        <v>3500</v>
      </c>
      <c r="J125" s="35">
        <f t="shared" si="4"/>
        <v>42000</v>
      </c>
      <c r="K125" s="35"/>
      <c r="L125" s="27"/>
      <c r="M125" s="27"/>
      <c r="N125" s="35"/>
      <c r="O125" s="36"/>
      <c r="T125" s="32" t="s">
        <v>355</v>
      </c>
    </row>
    <row r="126" spans="1:20" s="31" customFormat="1">
      <c r="A126" s="33" t="s">
        <v>190</v>
      </c>
      <c r="B126" s="40" t="s">
        <v>755</v>
      </c>
      <c r="C126" s="39" t="s">
        <v>768</v>
      </c>
      <c r="D126" s="33">
        <v>24</v>
      </c>
      <c r="E126" s="33">
        <v>24</v>
      </c>
      <c r="F126" s="33">
        <v>24</v>
      </c>
      <c r="G126" s="33">
        <v>24</v>
      </c>
      <c r="H126" s="34">
        <f>SUM('PACC - SNCC.F.053 (3)'!$D126:$G126)</f>
        <v>96</v>
      </c>
      <c r="I126" s="35">
        <v>2550</v>
      </c>
      <c r="J126" s="35">
        <f t="shared" si="4"/>
        <v>244800</v>
      </c>
      <c r="K126" s="35"/>
      <c r="L126" s="27"/>
      <c r="M126" s="27"/>
      <c r="N126" s="35"/>
      <c r="O126" s="36"/>
      <c r="T126" s="32" t="s">
        <v>356</v>
      </c>
    </row>
    <row r="127" spans="1:20" s="31" customFormat="1">
      <c r="A127" s="33" t="s">
        <v>190</v>
      </c>
      <c r="B127" s="40" t="s">
        <v>756</v>
      </c>
      <c r="C127" s="39" t="s">
        <v>768</v>
      </c>
      <c r="D127" s="33">
        <v>2</v>
      </c>
      <c r="E127" s="33">
        <v>2</v>
      </c>
      <c r="F127" s="33">
        <v>2</v>
      </c>
      <c r="G127" s="33">
        <v>2</v>
      </c>
      <c r="H127" s="34">
        <f>SUM('PACC - SNCC.F.053 (3)'!$D127:$G127)</f>
        <v>8</v>
      </c>
      <c r="I127" s="35">
        <v>2116.63</v>
      </c>
      <c r="J127" s="35">
        <f t="shared" si="4"/>
        <v>16933.04</v>
      </c>
      <c r="K127" s="35"/>
      <c r="L127" s="27"/>
      <c r="M127" s="27"/>
      <c r="N127" s="35"/>
      <c r="O127" s="36"/>
      <c r="T127" s="32" t="s">
        <v>357</v>
      </c>
    </row>
    <row r="128" spans="1:20" s="31" customFormat="1">
      <c r="A128" s="33" t="s">
        <v>190</v>
      </c>
      <c r="B128" s="40" t="s">
        <v>757</v>
      </c>
      <c r="C128" s="39" t="s">
        <v>768</v>
      </c>
      <c r="D128" s="33">
        <v>2</v>
      </c>
      <c r="E128" s="33">
        <v>2</v>
      </c>
      <c r="F128" s="33">
        <v>2</v>
      </c>
      <c r="G128" s="33">
        <v>2</v>
      </c>
      <c r="H128" s="34">
        <f>SUM('PACC - SNCC.F.053 (3)'!$D128:$G128)</f>
        <v>8</v>
      </c>
      <c r="I128" s="35">
        <v>1897.98</v>
      </c>
      <c r="J128" s="35">
        <f t="shared" si="4"/>
        <v>15183.84</v>
      </c>
      <c r="K128" s="35"/>
      <c r="L128" s="27"/>
      <c r="M128" s="27"/>
      <c r="N128" s="35"/>
      <c r="O128" s="36"/>
      <c r="T128" s="32" t="s">
        <v>358</v>
      </c>
    </row>
    <row r="129" spans="1:23" s="31" customFormat="1">
      <c r="A129" s="33" t="s">
        <v>190</v>
      </c>
      <c r="B129" s="40" t="s">
        <v>758</v>
      </c>
      <c r="C129" s="39" t="s">
        <v>768</v>
      </c>
      <c r="D129" s="27"/>
      <c r="E129" s="27"/>
      <c r="F129" s="27"/>
      <c r="G129" s="27"/>
      <c r="H129" s="29">
        <f>SUM('PACC - SNCC.F.053 (3)'!$D129:$G129)</f>
        <v>0</v>
      </c>
      <c r="I129" s="30">
        <v>350</v>
      </c>
      <c r="J129" s="30">
        <f t="shared" si="4"/>
        <v>0</v>
      </c>
      <c r="K129" s="30"/>
      <c r="L129" s="27"/>
      <c r="M129" s="27"/>
      <c r="N129" s="30"/>
      <c r="O129" s="37"/>
      <c r="T129" s="32" t="s">
        <v>359</v>
      </c>
    </row>
    <row r="130" spans="1:23" s="31" customFormat="1">
      <c r="A130" s="27" t="s">
        <v>189</v>
      </c>
      <c r="B130" s="28" t="s">
        <v>452</v>
      </c>
      <c r="C130" s="40" t="s">
        <v>768</v>
      </c>
      <c r="D130" s="27">
        <v>10</v>
      </c>
      <c r="E130" s="27">
        <v>10</v>
      </c>
      <c r="F130" s="27">
        <v>10</v>
      </c>
      <c r="G130" s="27">
        <v>10</v>
      </c>
      <c r="H130" s="29">
        <f>SUM('PACC - SNCC.F.053 (3)'!$D130:$G130)</f>
        <v>40</v>
      </c>
      <c r="I130" s="30">
        <v>65</v>
      </c>
      <c r="J130" s="30">
        <f t="shared" si="2"/>
        <v>2600</v>
      </c>
      <c r="K130" s="30"/>
      <c r="L130" s="27"/>
      <c r="M130" s="27"/>
      <c r="N130" s="30"/>
      <c r="O130" s="27"/>
      <c r="T130" s="32" t="s">
        <v>111</v>
      </c>
      <c r="W130" s="33"/>
    </row>
    <row r="131" spans="1:23" s="31" customFormat="1">
      <c r="A131" s="27" t="s">
        <v>189</v>
      </c>
      <c r="B131" s="28" t="s">
        <v>553</v>
      </c>
      <c r="C131" s="40" t="s">
        <v>768</v>
      </c>
      <c r="D131" s="27">
        <v>10</v>
      </c>
      <c r="E131" s="27">
        <v>10</v>
      </c>
      <c r="F131" s="27">
        <v>10</v>
      </c>
      <c r="G131" s="27">
        <v>10</v>
      </c>
      <c r="H131" s="29">
        <f>SUM('PACC - SNCC.F.053 (3)'!$D131:$G131)</f>
        <v>40</v>
      </c>
      <c r="I131" s="30">
        <v>65</v>
      </c>
      <c r="J131" s="30">
        <f t="shared" si="2"/>
        <v>2600</v>
      </c>
      <c r="K131" s="30"/>
      <c r="L131" s="27"/>
      <c r="M131" s="27"/>
      <c r="N131" s="30"/>
      <c r="O131" s="27"/>
      <c r="T131" s="32" t="s">
        <v>112</v>
      </c>
      <c r="W131" s="33"/>
    </row>
    <row r="132" spans="1:23" s="31" customFormat="1">
      <c r="A132" s="27" t="s">
        <v>190</v>
      </c>
      <c r="B132" s="28" t="s">
        <v>554</v>
      </c>
      <c r="C132" s="40" t="s">
        <v>768</v>
      </c>
      <c r="D132" s="27">
        <v>10</v>
      </c>
      <c r="E132" s="27">
        <v>10</v>
      </c>
      <c r="F132" s="27">
        <v>10</v>
      </c>
      <c r="G132" s="27">
        <v>10</v>
      </c>
      <c r="H132" s="29">
        <f>SUM('PACC - SNCC.F.053 (3)'!$D132:$G132)</f>
        <v>40</v>
      </c>
      <c r="I132" s="30">
        <v>45</v>
      </c>
      <c r="J132" s="30">
        <f t="shared" si="2"/>
        <v>1800</v>
      </c>
      <c r="K132" s="30"/>
      <c r="L132" s="27"/>
      <c r="M132" s="27"/>
      <c r="N132" s="30"/>
      <c r="O132" s="27"/>
      <c r="T132" s="32" t="s">
        <v>113</v>
      </c>
      <c r="W132" s="33"/>
    </row>
    <row r="133" spans="1:23" s="31" customFormat="1">
      <c r="A133" s="27" t="s">
        <v>190</v>
      </c>
      <c r="B133" s="28" t="s">
        <v>555</v>
      </c>
      <c r="C133" s="40" t="s">
        <v>768</v>
      </c>
      <c r="D133" s="27">
        <v>11</v>
      </c>
      <c r="E133" s="27">
        <v>20</v>
      </c>
      <c r="F133" s="27">
        <v>20</v>
      </c>
      <c r="G133" s="27">
        <v>20</v>
      </c>
      <c r="H133" s="29">
        <f>SUM('PACC - SNCC.F.053 (3)'!$D133:$G133)</f>
        <v>71</v>
      </c>
      <c r="I133" s="30">
        <v>64.650000000000006</v>
      </c>
      <c r="J133" s="30">
        <f t="shared" si="2"/>
        <v>4590.1500000000005</v>
      </c>
      <c r="K133" s="30"/>
      <c r="L133" s="27"/>
      <c r="M133" s="27"/>
      <c r="N133" s="30"/>
      <c r="O133" s="27"/>
      <c r="T133" s="32" t="s">
        <v>114</v>
      </c>
      <c r="W133" s="33"/>
    </row>
    <row r="134" spans="1:23" s="31" customFormat="1">
      <c r="A134" s="27" t="s">
        <v>190</v>
      </c>
      <c r="B134" s="28" t="s">
        <v>556</v>
      </c>
      <c r="C134" s="40" t="s">
        <v>768</v>
      </c>
      <c r="D134" s="27">
        <v>10</v>
      </c>
      <c r="E134" s="27">
        <v>10</v>
      </c>
      <c r="F134" s="27">
        <v>10</v>
      </c>
      <c r="G134" s="27">
        <v>10</v>
      </c>
      <c r="H134" s="29">
        <f>SUM('PACC - SNCC.F.053 (3)'!$D134:$G134)</f>
        <v>40</v>
      </c>
      <c r="I134" s="30">
        <v>10</v>
      </c>
      <c r="J134" s="30">
        <f t="shared" si="2"/>
        <v>400</v>
      </c>
      <c r="K134" s="30"/>
      <c r="L134" s="27"/>
      <c r="M134" s="27"/>
      <c r="N134" s="30"/>
      <c r="O134" s="27"/>
      <c r="T134" s="32" t="s">
        <v>115</v>
      </c>
      <c r="W134" s="33"/>
    </row>
    <row r="135" spans="1:23" s="31" customFormat="1">
      <c r="A135" s="27" t="s">
        <v>190</v>
      </c>
      <c r="B135" s="28" t="s">
        <v>557</v>
      </c>
      <c r="C135" s="40" t="s">
        <v>768</v>
      </c>
      <c r="D135" s="27">
        <v>120</v>
      </c>
      <c r="E135" s="27">
        <v>120</v>
      </c>
      <c r="F135" s="27">
        <v>120</v>
      </c>
      <c r="G135" s="27">
        <v>120</v>
      </c>
      <c r="H135" s="29">
        <f>SUM('PACC - SNCC.F.053 (3)'!$D135:$G135)</f>
        <v>480</v>
      </c>
      <c r="I135" s="30">
        <v>20</v>
      </c>
      <c r="J135" s="30">
        <f t="shared" si="2"/>
        <v>9600</v>
      </c>
      <c r="K135" s="30"/>
      <c r="L135" s="27"/>
      <c r="M135" s="27"/>
      <c r="N135" s="30"/>
      <c r="O135" s="27"/>
      <c r="T135" s="32" t="s">
        <v>116</v>
      </c>
      <c r="W135" s="33"/>
    </row>
    <row r="136" spans="1:23" s="31" customFormat="1">
      <c r="A136" s="27" t="s">
        <v>190</v>
      </c>
      <c r="B136" s="28" t="s">
        <v>558</v>
      </c>
      <c r="C136" s="40" t="s">
        <v>768</v>
      </c>
      <c r="D136" s="27">
        <v>120</v>
      </c>
      <c r="E136" s="27">
        <v>120</v>
      </c>
      <c r="F136" s="27">
        <v>120</v>
      </c>
      <c r="G136" s="27">
        <v>120</v>
      </c>
      <c r="H136" s="29">
        <f>SUM('PACC - SNCC.F.053 (3)'!$D136:$G136)</f>
        <v>480</v>
      </c>
      <c r="I136" s="30">
        <v>20</v>
      </c>
      <c r="J136" s="30">
        <f t="shared" si="2"/>
        <v>9600</v>
      </c>
      <c r="K136" s="30"/>
      <c r="L136" s="27"/>
      <c r="M136" s="27"/>
      <c r="N136" s="30"/>
      <c r="O136" s="27"/>
      <c r="T136" s="32" t="s">
        <v>117</v>
      </c>
      <c r="W136" s="33"/>
    </row>
    <row r="137" spans="1:23" s="31" customFormat="1">
      <c r="A137" s="27" t="s">
        <v>190</v>
      </c>
      <c r="B137" s="28" t="s">
        <v>559</v>
      </c>
      <c r="C137" s="40" t="s">
        <v>768</v>
      </c>
      <c r="D137" s="27">
        <v>120</v>
      </c>
      <c r="E137" s="27">
        <v>120</v>
      </c>
      <c r="F137" s="27">
        <v>120</v>
      </c>
      <c r="G137" s="27">
        <v>120</v>
      </c>
      <c r="H137" s="29">
        <f>SUM('PACC - SNCC.F.053 (3)'!$D137:$G137)</f>
        <v>480</v>
      </c>
      <c r="I137" s="30">
        <v>20</v>
      </c>
      <c r="J137" s="30">
        <f t="shared" si="2"/>
        <v>9600</v>
      </c>
      <c r="K137" s="30"/>
      <c r="L137" s="27"/>
      <c r="M137" s="27"/>
      <c r="N137" s="30"/>
      <c r="O137" s="27"/>
      <c r="T137" s="32" t="s">
        <v>118</v>
      </c>
      <c r="W137" s="33"/>
    </row>
    <row r="138" spans="1:23" s="31" customFormat="1">
      <c r="A138" s="27" t="s">
        <v>190</v>
      </c>
      <c r="B138" s="28" t="s">
        <v>560</v>
      </c>
      <c r="C138" s="40" t="s">
        <v>768</v>
      </c>
      <c r="D138" s="27">
        <v>120</v>
      </c>
      <c r="E138" s="27">
        <v>120</v>
      </c>
      <c r="F138" s="27">
        <v>120</v>
      </c>
      <c r="G138" s="27">
        <v>120</v>
      </c>
      <c r="H138" s="29">
        <f>SUM('PACC - SNCC.F.053 (3)'!$D138:$G138)</f>
        <v>480</v>
      </c>
      <c r="I138" s="30">
        <v>20</v>
      </c>
      <c r="J138" s="30">
        <f t="shared" si="2"/>
        <v>9600</v>
      </c>
      <c r="K138" s="30"/>
      <c r="L138" s="27"/>
      <c r="M138" s="27"/>
      <c r="N138" s="30"/>
      <c r="O138" s="27"/>
      <c r="T138" s="32" t="s">
        <v>119</v>
      </c>
      <c r="W138" s="33"/>
    </row>
    <row r="139" spans="1:23" s="31" customFormat="1">
      <c r="A139" s="27" t="s">
        <v>190</v>
      </c>
      <c r="B139" s="28" t="s">
        <v>561</v>
      </c>
      <c r="C139" s="40" t="s">
        <v>768</v>
      </c>
      <c r="D139" s="27">
        <v>4</v>
      </c>
      <c r="E139" s="27">
        <v>4</v>
      </c>
      <c r="F139" s="27">
        <v>4</v>
      </c>
      <c r="G139" s="27">
        <v>4</v>
      </c>
      <c r="H139" s="29">
        <f>SUM('PACC - SNCC.F.053 (3)'!$D139:$G139)</f>
        <v>16</v>
      </c>
      <c r="I139" s="30">
        <v>1791</v>
      </c>
      <c r="J139" s="30">
        <f t="shared" si="2"/>
        <v>28656</v>
      </c>
      <c r="K139" s="30"/>
      <c r="L139" s="27"/>
      <c r="M139" s="27"/>
      <c r="N139" s="30"/>
      <c r="O139" s="27"/>
      <c r="T139" s="32" t="s">
        <v>120</v>
      </c>
      <c r="W139" s="33"/>
    </row>
    <row r="140" spans="1:23" s="31" customFormat="1">
      <c r="A140" s="27" t="s">
        <v>190</v>
      </c>
      <c r="B140" s="28" t="s">
        <v>562</v>
      </c>
      <c r="C140" s="40" t="s">
        <v>768</v>
      </c>
      <c r="D140" s="27">
        <v>29</v>
      </c>
      <c r="E140" s="27">
        <v>34</v>
      </c>
      <c r="F140" s="27">
        <v>36</v>
      </c>
      <c r="G140" s="27">
        <v>36</v>
      </c>
      <c r="H140" s="29">
        <f>SUM('PACC - SNCC.F.053 (3)'!$D140:$G140)</f>
        <v>135</v>
      </c>
      <c r="I140" s="30">
        <v>30</v>
      </c>
      <c r="J140" s="30">
        <f t="shared" si="2"/>
        <v>4050</v>
      </c>
      <c r="K140" s="30"/>
      <c r="L140" s="27"/>
      <c r="M140" s="27"/>
      <c r="N140" s="30"/>
      <c r="O140" s="27"/>
      <c r="T140" s="32" t="s">
        <v>121</v>
      </c>
      <c r="W140" s="33"/>
    </row>
    <row r="141" spans="1:23" s="31" customFormat="1">
      <c r="A141" s="33" t="s">
        <v>190</v>
      </c>
      <c r="B141" s="40" t="s">
        <v>699</v>
      </c>
      <c r="C141" s="39" t="s">
        <v>768</v>
      </c>
      <c r="D141" s="33"/>
      <c r="E141" s="33"/>
      <c r="F141" s="33"/>
      <c r="G141" s="33"/>
      <c r="H141" s="34">
        <f>SUM('PACC - SNCC.F.053 (3)'!$D141:$G141)</f>
        <v>0</v>
      </c>
      <c r="I141" s="35"/>
      <c r="J141" s="35">
        <f>+H141*I141</f>
        <v>0</v>
      </c>
      <c r="K141" s="35"/>
      <c r="L141" s="27"/>
      <c r="M141" s="27"/>
      <c r="N141" s="35"/>
      <c r="O141" s="36"/>
      <c r="T141" s="32" t="s">
        <v>294</v>
      </c>
    </row>
    <row r="142" spans="1:23" s="31" customFormat="1">
      <c r="A142" s="27" t="s">
        <v>190</v>
      </c>
      <c r="B142" s="28" t="s">
        <v>563</v>
      </c>
      <c r="C142" s="40" t="s">
        <v>768</v>
      </c>
      <c r="D142" s="27">
        <v>250</v>
      </c>
      <c r="E142" s="27">
        <v>200</v>
      </c>
      <c r="F142" s="27">
        <v>200</v>
      </c>
      <c r="G142" s="27">
        <v>200</v>
      </c>
      <c r="H142" s="29">
        <f>SUM('PACC - SNCC.F.053 (3)'!$D142:$G142)</f>
        <v>850</v>
      </c>
      <c r="I142" s="30">
        <v>34.409999999999997</v>
      </c>
      <c r="J142" s="30">
        <f t="shared" ref="J142:J173" si="5">+H142*I142</f>
        <v>29248.499999999996</v>
      </c>
      <c r="K142" s="30"/>
      <c r="L142" s="27"/>
      <c r="M142" s="27"/>
      <c r="N142" s="30"/>
      <c r="O142" s="27"/>
      <c r="T142" s="32" t="s">
        <v>122</v>
      </c>
      <c r="W142" s="33"/>
    </row>
    <row r="143" spans="1:23" s="31" customFormat="1">
      <c r="A143" s="27" t="s">
        <v>165</v>
      </c>
      <c r="B143" s="28" t="s">
        <v>564</v>
      </c>
      <c r="C143" s="40" t="s">
        <v>768</v>
      </c>
      <c r="D143" s="27">
        <v>1</v>
      </c>
      <c r="E143" s="27">
        <v>1</v>
      </c>
      <c r="F143" s="27">
        <v>1</v>
      </c>
      <c r="G143" s="27">
        <v>1</v>
      </c>
      <c r="H143" s="29">
        <f>SUM('PACC - SNCC.F.053 (3)'!$D143:$G143)</f>
        <v>4</v>
      </c>
      <c r="I143" s="30"/>
      <c r="J143" s="30">
        <f t="shared" si="5"/>
        <v>0</v>
      </c>
      <c r="K143" s="30"/>
      <c r="L143" s="27"/>
      <c r="M143" s="27"/>
      <c r="N143" s="30"/>
      <c r="O143" s="27"/>
      <c r="T143" s="32" t="s">
        <v>123</v>
      </c>
      <c r="W143" s="33"/>
    </row>
    <row r="144" spans="1:23" s="31" customFormat="1">
      <c r="A144" s="27" t="s">
        <v>190</v>
      </c>
      <c r="B144" s="28" t="s">
        <v>565</v>
      </c>
      <c r="C144" s="40" t="s">
        <v>768</v>
      </c>
      <c r="D144" s="27">
        <v>84</v>
      </c>
      <c r="E144" s="27">
        <v>86</v>
      </c>
      <c r="F144" s="27">
        <v>86</v>
      </c>
      <c r="G144" s="27">
        <v>86</v>
      </c>
      <c r="H144" s="29">
        <f>SUM('PACC - SNCC.F.053 (3)'!$D144:$G144)</f>
        <v>342</v>
      </c>
      <c r="I144" s="30">
        <v>80</v>
      </c>
      <c r="J144" s="30">
        <f t="shared" si="5"/>
        <v>27360</v>
      </c>
      <c r="K144" s="30"/>
      <c r="L144" s="27"/>
      <c r="M144" s="27"/>
      <c r="N144" s="30"/>
      <c r="O144" s="27"/>
      <c r="T144" s="32" t="s">
        <v>124</v>
      </c>
      <c r="W144" s="33"/>
    </row>
    <row r="145" spans="1:23" s="31" customFormat="1">
      <c r="A145" s="27" t="s">
        <v>190</v>
      </c>
      <c r="B145" s="28" t="s">
        <v>566</v>
      </c>
      <c r="C145" s="40" t="s">
        <v>768</v>
      </c>
      <c r="D145" s="27">
        <v>6</v>
      </c>
      <c r="E145" s="27">
        <v>6</v>
      </c>
      <c r="F145" s="27">
        <v>6</v>
      </c>
      <c r="G145" s="27">
        <v>6</v>
      </c>
      <c r="H145" s="29">
        <f>SUM('PACC - SNCC.F.053 (3)'!$D145:$G145)</f>
        <v>24</v>
      </c>
      <c r="I145" s="30">
        <v>20</v>
      </c>
      <c r="J145" s="30">
        <f t="shared" si="5"/>
        <v>480</v>
      </c>
      <c r="K145" s="30"/>
      <c r="L145" s="27"/>
      <c r="M145" s="27"/>
      <c r="N145" s="30"/>
      <c r="O145" s="27"/>
      <c r="T145" s="32" t="s">
        <v>125</v>
      </c>
      <c r="W145" s="33"/>
    </row>
    <row r="146" spans="1:23" s="31" customFormat="1">
      <c r="A146" s="27" t="s">
        <v>190</v>
      </c>
      <c r="B146" s="28" t="s">
        <v>567</v>
      </c>
      <c r="C146" s="40" t="s">
        <v>768</v>
      </c>
      <c r="D146" s="27">
        <v>10</v>
      </c>
      <c r="E146" s="27">
        <v>10</v>
      </c>
      <c r="F146" s="27">
        <v>10</v>
      </c>
      <c r="G146" s="27">
        <v>10</v>
      </c>
      <c r="H146" s="29">
        <f>SUM('PACC - SNCC.F.053 (3)'!$D146:$G146)</f>
        <v>40</v>
      </c>
      <c r="I146" s="30">
        <v>18</v>
      </c>
      <c r="J146" s="30">
        <f t="shared" si="5"/>
        <v>720</v>
      </c>
      <c r="K146" s="30"/>
      <c r="L146" s="27"/>
      <c r="M146" s="27"/>
      <c r="N146" s="30"/>
      <c r="O146" s="27"/>
      <c r="T146" s="32" t="s">
        <v>126</v>
      </c>
      <c r="W146" s="33"/>
    </row>
    <row r="147" spans="1:23" s="31" customFormat="1">
      <c r="A147" s="27" t="s">
        <v>190</v>
      </c>
      <c r="B147" s="28" t="s">
        <v>568</v>
      </c>
      <c r="C147" s="40" t="s">
        <v>768</v>
      </c>
      <c r="D147" s="27">
        <v>250</v>
      </c>
      <c r="E147" s="27">
        <v>250</v>
      </c>
      <c r="F147" s="27">
        <v>250</v>
      </c>
      <c r="G147" s="27">
        <v>250</v>
      </c>
      <c r="H147" s="29">
        <f>SUM('PACC - SNCC.F.053 (3)'!$D147:$G147)</f>
        <v>1000</v>
      </c>
      <c r="I147" s="30">
        <v>15</v>
      </c>
      <c r="J147" s="30">
        <f t="shared" si="5"/>
        <v>15000</v>
      </c>
      <c r="K147" s="30"/>
      <c r="L147" s="27"/>
      <c r="M147" s="27"/>
      <c r="N147" s="30"/>
      <c r="O147" s="27"/>
      <c r="T147" s="32" t="s">
        <v>127</v>
      </c>
      <c r="W147" s="33"/>
    </row>
    <row r="148" spans="1:23" s="31" customFormat="1">
      <c r="A148" s="27" t="s">
        <v>190</v>
      </c>
      <c r="B148" s="28" t="s">
        <v>569</v>
      </c>
      <c r="C148" s="40" t="s">
        <v>768</v>
      </c>
      <c r="D148" s="27">
        <v>10</v>
      </c>
      <c r="E148" s="27">
        <v>20</v>
      </c>
      <c r="F148" s="27">
        <v>20</v>
      </c>
      <c r="G148" s="27">
        <v>20</v>
      </c>
      <c r="H148" s="29">
        <f>SUM('PACC - SNCC.F.053 (3)'!$D148:$G148)</f>
        <v>70</v>
      </c>
      <c r="I148" s="30">
        <v>79.34</v>
      </c>
      <c r="J148" s="30">
        <f t="shared" si="5"/>
        <v>5553.8</v>
      </c>
      <c r="K148" s="30"/>
      <c r="L148" s="27"/>
      <c r="M148" s="27"/>
      <c r="N148" s="30"/>
      <c r="O148" s="27"/>
      <c r="T148" s="32" t="s">
        <v>128</v>
      </c>
      <c r="W148" s="33"/>
    </row>
    <row r="149" spans="1:23" s="31" customFormat="1">
      <c r="A149" s="27" t="s">
        <v>190</v>
      </c>
      <c r="B149" s="28" t="s">
        <v>570</v>
      </c>
      <c r="C149" s="40" t="s">
        <v>768</v>
      </c>
      <c r="D149" s="27">
        <v>250</v>
      </c>
      <c r="E149" s="27">
        <v>250</v>
      </c>
      <c r="F149" s="27">
        <v>250</v>
      </c>
      <c r="G149" s="27">
        <v>250</v>
      </c>
      <c r="H149" s="29">
        <f>SUM('PACC - SNCC.F.053 (3)'!$D149:$G149)</f>
        <v>1000</v>
      </c>
      <c r="I149" s="30">
        <v>2</v>
      </c>
      <c r="J149" s="30">
        <f t="shared" si="5"/>
        <v>2000</v>
      </c>
      <c r="K149" s="30"/>
      <c r="L149" s="27"/>
      <c r="M149" s="27"/>
      <c r="N149" s="30"/>
      <c r="O149" s="27"/>
      <c r="T149" s="32" t="s">
        <v>129</v>
      </c>
      <c r="W149" s="33"/>
    </row>
    <row r="150" spans="1:23" s="31" customFormat="1">
      <c r="A150" s="27" t="s">
        <v>190</v>
      </c>
      <c r="B150" s="28" t="s">
        <v>571</v>
      </c>
      <c r="C150" s="40" t="s">
        <v>768</v>
      </c>
      <c r="D150" s="27">
        <v>250</v>
      </c>
      <c r="E150" s="27">
        <v>250</v>
      </c>
      <c r="F150" s="27">
        <v>250</v>
      </c>
      <c r="G150" s="27">
        <v>250</v>
      </c>
      <c r="H150" s="29">
        <f>SUM('PACC - SNCC.F.053 (3)'!$D150:$G150)</f>
        <v>1000</v>
      </c>
      <c r="I150" s="30">
        <v>3.25</v>
      </c>
      <c r="J150" s="30">
        <f t="shared" si="5"/>
        <v>3250</v>
      </c>
      <c r="K150" s="30"/>
      <c r="L150" s="27"/>
      <c r="M150" s="27"/>
      <c r="N150" s="30"/>
      <c r="O150" s="27"/>
      <c r="T150" s="32" t="s">
        <v>130</v>
      </c>
      <c r="W150" s="33"/>
    </row>
    <row r="151" spans="1:23" s="31" customFormat="1">
      <c r="A151" s="27" t="s">
        <v>190</v>
      </c>
      <c r="B151" s="28" t="s">
        <v>572</v>
      </c>
      <c r="C151" s="40" t="s">
        <v>768</v>
      </c>
      <c r="D151" s="27">
        <v>1000</v>
      </c>
      <c r="E151" s="27">
        <v>1000</v>
      </c>
      <c r="F151" s="27">
        <v>1000</v>
      </c>
      <c r="G151" s="27">
        <v>1000</v>
      </c>
      <c r="H151" s="29">
        <f>SUM('PACC - SNCC.F.053 (3)'!$D151:$G151)</f>
        <v>4000</v>
      </c>
      <c r="I151" s="30">
        <v>2.5</v>
      </c>
      <c r="J151" s="30">
        <f t="shared" si="5"/>
        <v>10000</v>
      </c>
      <c r="K151" s="30"/>
      <c r="L151" s="27"/>
      <c r="M151" s="27"/>
      <c r="N151" s="30"/>
      <c r="O151" s="27"/>
      <c r="T151" s="32" t="s">
        <v>131</v>
      </c>
      <c r="W151" s="33"/>
    </row>
    <row r="152" spans="1:23" s="31" customFormat="1">
      <c r="A152" s="27" t="s">
        <v>190</v>
      </c>
      <c r="B152" s="28" t="s">
        <v>456</v>
      </c>
      <c r="C152" s="40" t="s">
        <v>768</v>
      </c>
      <c r="D152" s="27">
        <v>1000</v>
      </c>
      <c r="E152" s="27">
        <v>1000</v>
      </c>
      <c r="F152" s="27">
        <v>1000</v>
      </c>
      <c r="G152" s="27">
        <v>1000</v>
      </c>
      <c r="H152" s="29">
        <f>SUM('PACC - SNCC.F.053 (3)'!$D152:$G152)</f>
        <v>4000</v>
      </c>
      <c r="I152" s="30">
        <v>2.5</v>
      </c>
      <c r="J152" s="30">
        <f t="shared" si="5"/>
        <v>10000</v>
      </c>
      <c r="K152" s="30"/>
      <c r="L152" s="27"/>
      <c r="M152" s="27"/>
      <c r="N152" s="30"/>
      <c r="O152" s="27"/>
      <c r="T152" s="32" t="s">
        <v>132</v>
      </c>
      <c r="W152" s="33"/>
    </row>
    <row r="153" spans="1:23" s="31" customFormat="1">
      <c r="A153" s="27" t="s">
        <v>190</v>
      </c>
      <c r="B153" s="28" t="s">
        <v>573</v>
      </c>
      <c r="C153" s="40" t="s">
        <v>768</v>
      </c>
      <c r="D153" s="27">
        <v>1000</v>
      </c>
      <c r="E153" s="27">
        <v>1000</v>
      </c>
      <c r="F153" s="27">
        <v>1000</v>
      </c>
      <c r="G153" s="27">
        <v>1000</v>
      </c>
      <c r="H153" s="29">
        <f>SUM('PACC - SNCC.F.053 (3)'!$D153:$G153)</f>
        <v>4000</v>
      </c>
      <c r="I153" s="30">
        <v>3</v>
      </c>
      <c r="J153" s="30">
        <f t="shared" si="5"/>
        <v>12000</v>
      </c>
      <c r="K153" s="30"/>
      <c r="L153" s="27"/>
      <c r="M153" s="27"/>
      <c r="N153" s="30"/>
      <c r="O153" s="27"/>
      <c r="T153" s="32" t="s">
        <v>133</v>
      </c>
      <c r="W153" s="33"/>
    </row>
    <row r="154" spans="1:23" s="31" customFormat="1">
      <c r="A154" s="27" t="s">
        <v>190</v>
      </c>
      <c r="B154" s="28" t="s">
        <v>574</v>
      </c>
      <c r="C154" s="40" t="s">
        <v>768</v>
      </c>
      <c r="D154" s="27">
        <v>1000</v>
      </c>
      <c r="E154" s="27">
        <v>1000</v>
      </c>
      <c r="F154" s="27">
        <v>1000</v>
      </c>
      <c r="G154" s="27">
        <v>1000</v>
      </c>
      <c r="H154" s="29">
        <f>SUM('PACC - SNCC.F.053 (3)'!$D154:$G154)</f>
        <v>4000</v>
      </c>
      <c r="I154" s="30">
        <v>6</v>
      </c>
      <c r="J154" s="30">
        <f t="shared" si="5"/>
        <v>24000</v>
      </c>
      <c r="K154" s="30"/>
      <c r="L154" s="27"/>
      <c r="M154" s="27"/>
      <c r="N154" s="30"/>
      <c r="O154" s="27"/>
      <c r="T154" s="32" t="s">
        <v>134</v>
      </c>
      <c r="W154" s="33"/>
    </row>
    <row r="155" spans="1:23" s="31" customFormat="1">
      <c r="A155" s="27" t="s">
        <v>190</v>
      </c>
      <c r="B155" s="28" t="s">
        <v>575</v>
      </c>
      <c r="C155" s="40" t="s">
        <v>768</v>
      </c>
      <c r="D155" s="27">
        <v>500</v>
      </c>
      <c r="E155" s="27">
        <v>500</v>
      </c>
      <c r="F155" s="27">
        <v>500</v>
      </c>
      <c r="G155" s="27">
        <v>500</v>
      </c>
      <c r="H155" s="29">
        <f>SUM('PACC - SNCC.F.053 (3)'!$D155:$G155)</f>
        <v>2000</v>
      </c>
      <c r="I155" s="30">
        <v>9.3000000000000007</v>
      </c>
      <c r="J155" s="30">
        <f t="shared" si="5"/>
        <v>18600</v>
      </c>
      <c r="K155" s="30"/>
      <c r="L155" s="27"/>
      <c r="M155" s="27"/>
      <c r="N155" s="30"/>
      <c r="O155" s="27"/>
      <c r="T155" s="32" t="s">
        <v>135</v>
      </c>
      <c r="W155" s="33"/>
    </row>
    <row r="156" spans="1:23" s="31" customFormat="1">
      <c r="A156" s="27" t="s">
        <v>190</v>
      </c>
      <c r="B156" s="28" t="s">
        <v>576</v>
      </c>
      <c r="C156" s="40" t="s">
        <v>768</v>
      </c>
      <c r="D156" s="27">
        <v>250</v>
      </c>
      <c r="E156" s="27">
        <v>250</v>
      </c>
      <c r="F156" s="27">
        <v>250</v>
      </c>
      <c r="G156" s="27">
        <v>250</v>
      </c>
      <c r="H156" s="29">
        <f>SUM('PACC - SNCC.F.053 (3)'!$D156:$G156)</f>
        <v>1000</v>
      </c>
      <c r="I156" s="30">
        <v>11.25</v>
      </c>
      <c r="J156" s="30">
        <f t="shared" si="5"/>
        <v>11250</v>
      </c>
      <c r="K156" s="30"/>
      <c r="L156" s="27"/>
      <c r="M156" s="27"/>
      <c r="N156" s="30"/>
      <c r="O156" s="27"/>
      <c r="T156" s="32" t="s">
        <v>136</v>
      </c>
      <c r="W156" s="33"/>
    </row>
    <row r="157" spans="1:23" s="31" customFormat="1">
      <c r="A157" s="27" t="s">
        <v>190</v>
      </c>
      <c r="B157" s="28" t="s">
        <v>577</v>
      </c>
      <c r="C157" s="40" t="s">
        <v>768</v>
      </c>
      <c r="D157" s="27">
        <v>120</v>
      </c>
      <c r="E157" s="27">
        <v>120</v>
      </c>
      <c r="F157" s="27">
        <v>120</v>
      </c>
      <c r="G157" s="27">
        <v>120</v>
      </c>
      <c r="H157" s="29">
        <f>SUM('PACC - SNCC.F.053 (3)'!$D157:$G157)</f>
        <v>480</v>
      </c>
      <c r="I157" s="30">
        <v>100</v>
      </c>
      <c r="J157" s="30">
        <f t="shared" si="5"/>
        <v>48000</v>
      </c>
      <c r="K157" s="30"/>
      <c r="L157" s="27"/>
      <c r="M157" s="27"/>
      <c r="N157" s="30"/>
      <c r="O157" s="27"/>
      <c r="T157" s="32" t="s">
        <v>137</v>
      </c>
      <c r="W157" s="33"/>
    </row>
    <row r="158" spans="1:23" s="31" customFormat="1">
      <c r="A158" s="27" t="s">
        <v>190</v>
      </c>
      <c r="B158" s="28" t="s">
        <v>580</v>
      </c>
      <c r="C158" s="40" t="s">
        <v>768</v>
      </c>
      <c r="D158" s="27">
        <v>9</v>
      </c>
      <c r="E158" s="27">
        <v>12</v>
      </c>
      <c r="F158" s="27">
        <v>12</v>
      </c>
      <c r="G158" s="27">
        <v>12</v>
      </c>
      <c r="H158" s="29">
        <f>SUM('PACC - SNCC.F.053 (3)'!$D158:$G158)</f>
        <v>45</v>
      </c>
      <c r="I158" s="30"/>
      <c r="J158" s="30">
        <f>+H158*I158</f>
        <v>0</v>
      </c>
      <c r="K158" s="30"/>
      <c r="L158" s="27"/>
      <c r="M158" s="27"/>
      <c r="N158" s="30"/>
      <c r="O158" s="27"/>
      <c r="T158" s="32" t="s">
        <v>141</v>
      </c>
      <c r="W158" s="33"/>
    </row>
    <row r="159" spans="1:23" s="31" customFormat="1">
      <c r="A159" s="27" t="s">
        <v>189</v>
      </c>
      <c r="B159" s="28" t="s">
        <v>578</v>
      </c>
      <c r="C159" s="40" t="s">
        <v>768</v>
      </c>
      <c r="D159" s="27">
        <v>6</v>
      </c>
      <c r="E159" s="27">
        <v>8</v>
      </c>
      <c r="F159" s="27">
        <v>8</v>
      </c>
      <c r="G159" s="27">
        <v>8</v>
      </c>
      <c r="H159" s="29">
        <f>SUM('PACC - SNCC.F.053 (3)'!$D159:$G159)</f>
        <v>30</v>
      </c>
      <c r="I159" s="30">
        <v>90</v>
      </c>
      <c r="J159" s="30">
        <f t="shared" si="5"/>
        <v>2700</v>
      </c>
      <c r="K159" s="30"/>
      <c r="L159" s="27"/>
      <c r="M159" s="27"/>
      <c r="N159" s="30"/>
      <c r="O159" s="27"/>
      <c r="T159" s="32" t="s">
        <v>138</v>
      </c>
      <c r="W159" s="33"/>
    </row>
    <row r="160" spans="1:23" s="65" customFormat="1">
      <c r="A160" s="27" t="s">
        <v>189</v>
      </c>
      <c r="B160" s="61" t="s">
        <v>457</v>
      </c>
      <c r="C160" s="62" t="s">
        <v>768</v>
      </c>
      <c r="D160" s="60">
        <v>9</v>
      </c>
      <c r="E160" s="60">
        <v>12</v>
      </c>
      <c r="F160" s="60">
        <v>12</v>
      </c>
      <c r="G160" s="60">
        <v>12</v>
      </c>
      <c r="H160" s="63">
        <f>SUM('PACC - SNCC.F.053 (3)'!$D160:$G160)</f>
        <v>45</v>
      </c>
      <c r="I160" s="64">
        <v>30</v>
      </c>
      <c r="J160" s="64">
        <f t="shared" si="5"/>
        <v>1350</v>
      </c>
      <c r="K160" s="64"/>
      <c r="L160" s="60"/>
      <c r="M160" s="60"/>
      <c r="N160" s="64"/>
      <c r="O160" s="60"/>
      <c r="T160" s="66" t="s">
        <v>140</v>
      </c>
      <c r="W160" s="67"/>
    </row>
    <row r="161" spans="1:23" s="31" customFormat="1">
      <c r="A161" s="27" t="s">
        <v>330</v>
      </c>
      <c r="B161" s="28" t="s">
        <v>539</v>
      </c>
      <c r="C161" s="40" t="s">
        <v>768</v>
      </c>
      <c r="D161" s="27">
        <v>100</v>
      </c>
      <c r="E161" s="27">
        <v>100</v>
      </c>
      <c r="F161" s="27">
        <v>100</v>
      </c>
      <c r="G161" s="27">
        <v>100</v>
      </c>
      <c r="H161" s="29">
        <f>SUM('PACC - SNCC.F.053 (3)'!$D161:$G161)</f>
        <v>400</v>
      </c>
      <c r="I161" s="30">
        <v>600</v>
      </c>
      <c r="J161" s="30">
        <f>+H161*I161</f>
        <v>240000</v>
      </c>
      <c r="K161" s="30">
        <f>+Tabla13[[#This Row],[COSTO TOTAL UNITARIO ESTIMADO]]</f>
        <v>240000</v>
      </c>
      <c r="L161" s="27" t="s">
        <v>18</v>
      </c>
      <c r="M161" s="27" t="s">
        <v>770</v>
      </c>
      <c r="N161" s="30"/>
      <c r="O161" s="27"/>
      <c r="T161" s="32" t="s">
        <v>95</v>
      </c>
      <c r="W161" s="33"/>
    </row>
    <row r="162" spans="1:23" s="31" customFormat="1">
      <c r="A162" s="27" t="s">
        <v>233</v>
      </c>
      <c r="B162" s="28" t="s">
        <v>582</v>
      </c>
      <c r="C162" s="40" t="s">
        <v>768</v>
      </c>
      <c r="D162" s="27">
        <v>13800</v>
      </c>
      <c r="E162" s="27">
        <v>13800</v>
      </c>
      <c r="F162" s="27">
        <v>13800</v>
      </c>
      <c r="G162" s="27">
        <v>13800</v>
      </c>
      <c r="H162" s="29">
        <f>SUM('PACC - SNCC.F.053 (3)'!$D162:$G162)</f>
        <v>55200</v>
      </c>
      <c r="I162" s="30">
        <v>154</v>
      </c>
      <c r="J162" s="30">
        <f t="shared" si="5"/>
        <v>8500800</v>
      </c>
      <c r="K162" s="30">
        <f>+Tabla13[[#This Row],[COSTO TOTAL UNITARIO ESTIMADO]]+J163</f>
        <v>9763143</v>
      </c>
      <c r="L162" s="27" t="s">
        <v>20</v>
      </c>
      <c r="M162" s="27" t="s">
        <v>770</v>
      </c>
      <c r="N162" s="30"/>
      <c r="O162" s="27"/>
      <c r="T162" s="32" t="s">
        <v>143</v>
      </c>
    </row>
    <row r="163" spans="1:23" s="31" customFormat="1">
      <c r="A163" s="60" t="s">
        <v>354</v>
      </c>
      <c r="B163" s="28" t="s">
        <v>583</v>
      </c>
      <c r="C163" s="40" t="s">
        <v>768</v>
      </c>
      <c r="D163" s="27">
        <v>5</v>
      </c>
      <c r="E163" s="27">
        <v>10</v>
      </c>
      <c r="F163" s="27">
        <v>8</v>
      </c>
      <c r="G163" s="27">
        <v>8</v>
      </c>
      <c r="H163" s="29">
        <f>SUM('PACC - SNCC.F.053 (3)'!$D163:$G163)</f>
        <v>31</v>
      </c>
      <c r="I163" s="30"/>
      <c r="J163" s="30">
        <f>591809+305534+188000+177000</f>
        <v>1262343</v>
      </c>
      <c r="K163" s="30">
        <f>Tabla13[[#This Row],[COSTO TOTAL UNITARIO ESTIMADO]]</f>
        <v>1262343</v>
      </c>
      <c r="L163" s="27" t="s">
        <v>17</v>
      </c>
      <c r="M163" s="27" t="s">
        <v>770</v>
      </c>
      <c r="N163" s="30"/>
      <c r="O163" s="27"/>
      <c r="T163" s="32" t="s">
        <v>144</v>
      </c>
    </row>
    <row r="164" spans="1:23" s="31" customFormat="1">
      <c r="A164" s="27" t="s">
        <v>46</v>
      </c>
      <c r="B164" s="28" t="s">
        <v>584</v>
      </c>
      <c r="C164" s="40" t="s">
        <v>768</v>
      </c>
      <c r="D164" s="27">
        <v>10</v>
      </c>
      <c r="E164" s="27">
        <v>10</v>
      </c>
      <c r="F164" s="27">
        <v>10</v>
      </c>
      <c r="G164" s="27">
        <v>10</v>
      </c>
      <c r="H164" s="29">
        <f>SUM('PACC - SNCC.F.053 (3)'!$D164:$G164)</f>
        <v>40</v>
      </c>
      <c r="I164" s="30">
        <v>90</v>
      </c>
      <c r="J164" s="30">
        <f t="shared" si="5"/>
        <v>3600</v>
      </c>
      <c r="K164" s="30">
        <f>SUM(J164:J219)</f>
        <v>640648.32999999996</v>
      </c>
      <c r="L164" s="27" t="s">
        <v>17</v>
      </c>
      <c r="M164" s="27" t="s">
        <v>770</v>
      </c>
      <c r="N164" s="30"/>
      <c r="O164" s="27"/>
      <c r="T164" s="32" t="s">
        <v>145</v>
      </c>
    </row>
    <row r="165" spans="1:23" s="31" customFormat="1">
      <c r="A165" s="27" t="s">
        <v>100</v>
      </c>
      <c r="B165" s="40" t="s">
        <v>773</v>
      </c>
      <c r="C165" s="40" t="s">
        <v>774</v>
      </c>
      <c r="D165" s="27">
        <v>500</v>
      </c>
      <c r="E165" s="27">
        <v>500</v>
      </c>
      <c r="F165" s="27">
        <v>500</v>
      </c>
      <c r="G165" s="27">
        <v>500</v>
      </c>
      <c r="H165" s="29">
        <f>SUM('PACC - SNCC.F.053 (3)'!$D165:$G165)</f>
        <v>2000</v>
      </c>
      <c r="I165" s="30"/>
      <c r="J165" s="30">
        <f>+H165*I165</f>
        <v>0</v>
      </c>
      <c r="K165" s="30"/>
      <c r="L165" s="27"/>
      <c r="M165" s="27"/>
      <c r="N165" s="30"/>
      <c r="O165" s="27"/>
      <c r="T165" s="32"/>
    </row>
    <row r="166" spans="1:23" s="31" customFormat="1">
      <c r="A166" s="27" t="s">
        <v>125</v>
      </c>
      <c r="B166" s="28" t="s">
        <v>585</v>
      </c>
      <c r="C166" s="40" t="s">
        <v>768</v>
      </c>
      <c r="D166" s="27">
        <v>1</v>
      </c>
      <c r="E166" s="27">
        <v>1</v>
      </c>
      <c r="F166" s="27">
        <v>1</v>
      </c>
      <c r="G166" s="27">
        <v>1</v>
      </c>
      <c r="H166" s="29">
        <f>SUM('PACC - SNCC.F.053 (3)'!$D166:$G166)</f>
        <v>4</v>
      </c>
      <c r="I166" s="30">
        <v>468</v>
      </c>
      <c r="J166" s="30">
        <f t="shared" si="5"/>
        <v>1872</v>
      </c>
      <c r="K166" s="30"/>
      <c r="L166" s="27"/>
      <c r="M166" s="27"/>
      <c r="N166" s="30"/>
      <c r="O166" s="27"/>
      <c r="T166" s="32" t="s">
        <v>146</v>
      </c>
    </row>
    <row r="167" spans="1:23" s="31" customFormat="1">
      <c r="A167" s="27" t="s">
        <v>125</v>
      </c>
      <c r="B167" s="28" t="s">
        <v>586</v>
      </c>
      <c r="C167" s="40" t="s">
        <v>768</v>
      </c>
      <c r="D167" s="27">
        <v>2</v>
      </c>
      <c r="E167" s="27">
        <v>2</v>
      </c>
      <c r="F167" s="27">
        <v>2</v>
      </c>
      <c r="G167" s="27">
        <v>2</v>
      </c>
      <c r="H167" s="29">
        <f>SUM('PACC - SNCC.F.053 (3)'!$D167:$G167)</f>
        <v>8</v>
      </c>
      <c r="I167" s="30">
        <v>115</v>
      </c>
      <c r="J167" s="30">
        <f t="shared" si="5"/>
        <v>920</v>
      </c>
      <c r="K167" s="30"/>
      <c r="L167" s="27"/>
      <c r="M167" s="27"/>
      <c r="N167" s="30"/>
      <c r="O167" s="27"/>
      <c r="T167" s="32" t="s">
        <v>147</v>
      </c>
    </row>
    <row r="168" spans="1:23" s="31" customFormat="1">
      <c r="A168" s="27" t="s">
        <v>130</v>
      </c>
      <c r="B168" s="28" t="s">
        <v>587</v>
      </c>
      <c r="C168" s="40" t="s">
        <v>768</v>
      </c>
      <c r="D168" s="27">
        <v>2</v>
      </c>
      <c r="E168" s="27">
        <v>2</v>
      </c>
      <c r="F168" s="27">
        <v>2</v>
      </c>
      <c r="G168" s="27">
        <v>2</v>
      </c>
      <c r="H168" s="29">
        <f>SUM('PACC - SNCC.F.053 (3)'!$D168:$G168)</f>
        <v>8</v>
      </c>
      <c r="I168" s="30">
        <v>900</v>
      </c>
      <c r="J168" s="30">
        <f t="shared" si="5"/>
        <v>7200</v>
      </c>
      <c r="K168" s="30"/>
      <c r="L168" s="27"/>
      <c r="M168" s="27"/>
      <c r="N168" s="30"/>
      <c r="O168" s="27"/>
      <c r="T168" s="32" t="s">
        <v>148</v>
      </c>
    </row>
    <row r="169" spans="1:23" s="31" customFormat="1">
      <c r="A169" s="27" t="s">
        <v>125</v>
      </c>
      <c r="B169" s="28" t="s">
        <v>588</v>
      </c>
      <c r="C169" s="40" t="s">
        <v>768</v>
      </c>
      <c r="D169" s="27">
        <v>5</v>
      </c>
      <c r="E169" s="27">
        <v>5</v>
      </c>
      <c r="F169" s="27">
        <v>5</v>
      </c>
      <c r="G169" s="27">
        <v>5</v>
      </c>
      <c r="H169" s="29">
        <f>SUM('PACC - SNCC.F.053 (3)'!$D169:$G169)</f>
        <v>20</v>
      </c>
      <c r="I169" s="30">
        <v>47.32</v>
      </c>
      <c r="J169" s="30">
        <f t="shared" si="5"/>
        <v>946.4</v>
      </c>
      <c r="K169" s="30"/>
      <c r="L169" s="27"/>
      <c r="M169" s="27"/>
      <c r="N169" s="30"/>
      <c r="O169" s="27"/>
      <c r="T169" s="32" t="s">
        <v>149</v>
      </c>
    </row>
    <row r="170" spans="1:23" s="31" customFormat="1">
      <c r="A170" s="27" t="s">
        <v>153</v>
      </c>
      <c r="B170" s="28" t="s">
        <v>589</v>
      </c>
      <c r="C170" s="40" t="s">
        <v>768</v>
      </c>
      <c r="D170" s="27">
        <v>20</v>
      </c>
      <c r="E170" s="27">
        <v>20</v>
      </c>
      <c r="F170" s="27">
        <v>20</v>
      </c>
      <c r="G170" s="27">
        <v>20</v>
      </c>
      <c r="H170" s="29">
        <f>SUM('PACC - SNCC.F.053 (3)'!$D170:$G170)</f>
        <v>80</v>
      </c>
      <c r="I170" s="30">
        <v>192.03</v>
      </c>
      <c r="J170" s="30">
        <f t="shared" si="5"/>
        <v>15362.4</v>
      </c>
      <c r="K170" s="30"/>
      <c r="L170" s="27"/>
      <c r="M170" s="27"/>
      <c r="N170" s="30"/>
      <c r="O170" s="27"/>
      <c r="T170" s="32" t="s">
        <v>150</v>
      </c>
    </row>
    <row r="171" spans="1:23" s="31" customFormat="1">
      <c r="A171" s="27" t="s">
        <v>153</v>
      </c>
      <c r="B171" s="28" t="s">
        <v>590</v>
      </c>
      <c r="C171" s="40" t="s">
        <v>768</v>
      </c>
      <c r="D171" s="27">
        <v>5</v>
      </c>
      <c r="E171" s="27">
        <v>5</v>
      </c>
      <c r="F171" s="27">
        <v>5</v>
      </c>
      <c r="G171" s="27">
        <v>5</v>
      </c>
      <c r="H171" s="29">
        <f>SUM('PACC - SNCC.F.053 (3)'!$D171:$G171)</f>
        <v>20</v>
      </c>
      <c r="I171" s="30">
        <v>1437.95</v>
      </c>
      <c r="J171" s="30">
        <f t="shared" si="5"/>
        <v>28759</v>
      </c>
      <c r="K171" s="30"/>
      <c r="L171" s="27"/>
      <c r="M171" s="27"/>
      <c r="N171" s="30"/>
      <c r="O171" s="27"/>
      <c r="T171" s="32" t="s">
        <v>151</v>
      </c>
    </row>
    <row r="172" spans="1:23" s="31" customFormat="1">
      <c r="A172" s="27" t="s">
        <v>134</v>
      </c>
      <c r="B172" s="28" t="s">
        <v>591</v>
      </c>
      <c r="C172" s="40" t="s">
        <v>768</v>
      </c>
      <c r="D172" s="27">
        <v>1</v>
      </c>
      <c r="E172" s="27">
        <v>1</v>
      </c>
      <c r="F172" s="27">
        <v>1</v>
      </c>
      <c r="G172" s="27">
        <v>1</v>
      </c>
      <c r="H172" s="29">
        <f>SUM('PACC - SNCC.F.053 (3)'!$D172:$G172)</f>
        <v>4</v>
      </c>
      <c r="I172" s="30">
        <v>130</v>
      </c>
      <c r="J172" s="30">
        <f t="shared" si="5"/>
        <v>520</v>
      </c>
      <c r="K172" s="30"/>
      <c r="L172" s="27"/>
      <c r="M172" s="27"/>
      <c r="N172" s="30"/>
      <c r="O172" s="27"/>
      <c r="T172" s="32" t="s">
        <v>152</v>
      </c>
    </row>
    <row r="173" spans="1:23" s="31" customFormat="1">
      <c r="A173" s="27" t="s">
        <v>134</v>
      </c>
      <c r="B173" s="28" t="s">
        <v>592</v>
      </c>
      <c r="C173" s="40" t="s">
        <v>768</v>
      </c>
      <c r="D173" s="27">
        <v>1</v>
      </c>
      <c r="E173" s="27">
        <v>1</v>
      </c>
      <c r="F173" s="27">
        <v>1</v>
      </c>
      <c r="G173" s="27">
        <v>1</v>
      </c>
      <c r="H173" s="29">
        <f>SUM('PACC - SNCC.F.053 (3)'!$D173:$G173)</f>
        <v>4</v>
      </c>
      <c r="I173" s="30">
        <v>139</v>
      </c>
      <c r="J173" s="30">
        <f t="shared" si="5"/>
        <v>556</v>
      </c>
      <c r="K173" s="30"/>
      <c r="L173" s="27"/>
      <c r="M173" s="27"/>
      <c r="N173" s="30"/>
      <c r="O173" s="27"/>
      <c r="T173" s="32" t="s">
        <v>153</v>
      </c>
    </row>
    <row r="174" spans="1:23" s="31" customFormat="1">
      <c r="A174" s="27" t="s">
        <v>134</v>
      </c>
      <c r="B174" s="28" t="s">
        <v>593</v>
      </c>
      <c r="C174" s="40" t="s">
        <v>768</v>
      </c>
      <c r="D174" s="27">
        <v>1</v>
      </c>
      <c r="E174" s="27">
        <v>1</v>
      </c>
      <c r="F174" s="27">
        <v>1</v>
      </c>
      <c r="G174" s="27">
        <v>1</v>
      </c>
      <c r="H174" s="29">
        <f>SUM('PACC - SNCC.F.053 (3)'!$D174:$G174)</f>
        <v>4</v>
      </c>
      <c r="I174" s="30">
        <v>139</v>
      </c>
      <c r="J174" s="30">
        <f t="shared" ref="J174:J178" si="6">+H174*I174</f>
        <v>556</v>
      </c>
      <c r="K174" s="30"/>
      <c r="L174" s="27"/>
      <c r="M174" s="27"/>
      <c r="N174" s="30"/>
      <c r="O174" s="27"/>
      <c r="T174" s="32" t="s">
        <v>154</v>
      </c>
    </row>
    <row r="175" spans="1:23" s="31" customFormat="1">
      <c r="A175" s="27" t="s">
        <v>128</v>
      </c>
      <c r="B175" s="28" t="s">
        <v>594</v>
      </c>
      <c r="C175" s="40" t="s">
        <v>768</v>
      </c>
      <c r="D175" s="27">
        <v>1</v>
      </c>
      <c r="E175" s="27">
        <v>1</v>
      </c>
      <c r="F175" s="27">
        <v>1</v>
      </c>
      <c r="G175" s="27">
        <v>1</v>
      </c>
      <c r="H175" s="29">
        <f>SUM('PACC - SNCC.F.053 (3)'!$D175:$G175)</f>
        <v>4</v>
      </c>
      <c r="I175" s="30">
        <v>211</v>
      </c>
      <c r="J175" s="30">
        <f t="shared" si="6"/>
        <v>844</v>
      </c>
      <c r="K175" s="30"/>
      <c r="L175" s="27"/>
      <c r="M175" s="27"/>
      <c r="N175" s="30"/>
      <c r="O175" s="27"/>
      <c r="T175" s="32" t="s">
        <v>155</v>
      </c>
    </row>
    <row r="176" spans="1:23" s="31" customFormat="1">
      <c r="A176" s="27" t="s">
        <v>125</v>
      </c>
      <c r="B176" s="28" t="s">
        <v>595</v>
      </c>
      <c r="C176" s="40" t="s">
        <v>768</v>
      </c>
      <c r="D176" s="27">
        <v>6</v>
      </c>
      <c r="E176" s="27">
        <v>6</v>
      </c>
      <c r="F176" s="27">
        <v>6</v>
      </c>
      <c r="G176" s="27">
        <v>6</v>
      </c>
      <c r="H176" s="29">
        <f>SUM('PACC - SNCC.F.053 (3)'!$D176:$G176)</f>
        <v>24</v>
      </c>
      <c r="I176" s="30">
        <v>28</v>
      </c>
      <c r="J176" s="30">
        <f t="shared" si="6"/>
        <v>672</v>
      </c>
      <c r="K176" s="30"/>
      <c r="L176" s="27"/>
      <c r="M176" s="27"/>
      <c r="N176" s="30"/>
      <c r="O176" s="27"/>
      <c r="T176" s="32" t="s">
        <v>156</v>
      </c>
    </row>
    <row r="177" spans="1:20" s="31" customFormat="1">
      <c r="A177" s="27" t="s">
        <v>125</v>
      </c>
      <c r="B177" s="28" t="s">
        <v>596</v>
      </c>
      <c r="C177" s="40" t="s">
        <v>768</v>
      </c>
      <c r="D177" s="27">
        <v>2</v>
      </c>
      <c r="E177" s="27">
        <v>2</v>
      </c>
      <c r="F177" s="27">
        <v>2</v>
      </c>
      <c r="G177" s="27">
        <v>2</v>
      </c>
      <c r="H177" s="29">
        <f>SUM('PACC - SNCC.F.053 (3)'!$D177:$G177)</f>
        <v>8</v>
      </c>
      <c r="I177" s="30">
        <v>81.040000000000006</v>
      </c>
      <c r="J177" s="30">
        <f t="shared" si="6"/>
        <v>648.32000000000005</v>
      </c>
      <c r="K177" s="30"/>
      <c r="L177" s="27"/>
      <c r="M177" s="27"/>
      <c r="N177" s="30"/>
      <c r="O177" s="27"/>
      <c r="T177" s="32" t="s">
        <v>159</v>
      </c>
    </row>
    <row r="178" spans="1:20" s="31" customFormat="1">
      <c r="A178" s="27" t="s">
        <v>114</v>
      </c>
      <c r="B178" s="28" t="s">
        <v>597</v>
      </c>
      <c r="C178" s="40" t="s">
        <v>768</v>
      </c>
      <c r="D178" s="27">
        <v>6</v>
      </c>
      <c r="E178" s="27">
        <v>6</v>
      </c>
      <c r="F178" s="27">
        <v>6</v>
      </c>
      <c r="G178" s="27">
        <v>6</v>
      </c>
      <c r="H178" s="29">
        <f>SUM('PACC - SNCC.F.053 (3)'!$D178:$G178)</f>
        <v>24</v>
      </c>
      <c r="I178" s="30">
        <v>1823</v>
      </c>
      <c r="J178" s="30">
        <f t="shared" si="6"/>
        <v>43752</v>
      </c>
      <c r="K178" s="30"/>
      <c r="L178" s="27"/>
      <c r="M178" s="27"/>
      <c r="N178" s="30"/>
      <c r="O178" s="27"/>
      <c r="T178" s="32" t="s">
        <v>161</v>
      </c>
    </row>
    <row r="179" spans="1:20" s="31" customFormat="1">
      <c r="A179" s="33" t="s">
        <v>125</v>
      </c>
      <c r="B179" s="28" t="s">
        <v>598</v>
      </c>
      <c r="C179" s="39" t="s">
        <v>768</v>
      </c>
      <c r="D179" s="33">
        <v>1</v>
      </c>
      <c r="E179" s="33">
        <v>1</v>
      </c>
      <c r="F179" s="33">
        <v>1</v>
      </c>
      <c r="G179" s="33">
        <v>1</v>
      </c>
      <c r="H179" s="34">
        <f>SUM('PACC - SNCC.F.053 (3)'!$D179:$G179)</f>
        <v>4</v>
      </c>
      <c r="I179" s="35">
        <v>135</v>
      </c>
      <c r="J179" s="35">
        <f t="shared" ref="J179:J205" si="7">+H179*I179</f>
        <v>540</v>
      </c>
      <c r="K179" s="35"/>
      <c r="L179" s="33"/>
      <c r="M179" s="27"/>
      <c r="N179" s="35"/>
      <c r="O179" s="36"/>
      <c r="T179" s="32" t="s">
        <v>162</v>
      </c>
    </row>
    <row r="180" spans="1:20" s="31" customFormat="1">
      <c r="A180" s="33" t="s">
        <v>125</v>
      </c>
      <c r="B180" s="28" t="s">
        <v>599</v>
      </c>
      <c r="C180" s="39" t="s">
        <v>768</v>
      </c>
      <c r="D180" s="33">
        <v>1</v>
      </c>
      <c r="E180" s="33">
        <v>1</v>
      </c>
      <c r="F180" s="33">
        <v>1</v>
      </c>
      <c r="G180" s="33">
        <v>1</v>
      </c>
      <c r="H180" s="34">
        <f>SUM('PACC - SNCC.F.053 (3)'!$D180:$G180)</f>
        <v>4</v>
      </c>
      <c r="I180" s="35">
        <v>53.08</v>
      </c>
      <c r="J180" s="35">
        <f t="shared" si="7"/>
        <v>212.32</v>
      </c>
      <c r="K180" s="35"/>
      <c r="L180" s="33"/>
      <c r="M180" s="27"/>
      <c r="N180" s="35"/>
      <c r="O180" s="36"/>
      <c r="T180" s="32" t="s">
        <v>163</v>
      </c>
    </row>
    <row r="181" spans="1:20" s="31" customFormat="1">
      <c r="A181" s="33" t="s">
        <v>125</v>
      </c>
      <c r="B181" s="28" t="s">
        <v>600</v>
      </c>
      <c r="C181" s="39" t="s">
        <v>768</v>
      </c>
      <c r="D181" s="33">
        <v>5</v>
      </c>
      <c r="E181" s="33">
        <v>5</v>
      </c>
      <c r="F181" s="33">
        <v>5</v>
      </c>
      <c r="G181" s="33">
        <v>5</v>
      </c>
      <c r="H181" s="34">
        <f>SUM('PACC - SNCC.F.053 (3)'!$D181:$G181)</f>
        <v>20</v>
      </c>
      <c r="I181" s="35">
        <v>19.059999999999999</v>
      </c>
      <c r="J181" s="35">
        <f t="shared" si="7"/>
        <v>381.2</v>
      </c>
      <c r="K181" s="35"/>
      <c r="L181" s="33"/>
      <c r="M181" s="27"/>
      <c r="N181" s="35"/>
      <c r="O181" s="36"/>
      <c r="T181" s="32" t="s">
        <v>164</v>
      </c>
    </row>
    <row r="182" spans="1:20" s="31" customFormat="1">
      <c r="A182" s="33" t="s">
        <v>47</v>
      </c>
      <c r="B182" s="28" t="s">
        <v>601</v>
      </c>
      <c r="C182" s="39" t="s">
        <v>768</v>
      </c>
      <c r="D182" s="33">
        <v>12</v>
      </c>
      <c r="E182" s="33">
        <v>12</v>
      </c>
      <c r="F182" s="33">
        <v>12</v>
      </c>
      <c r="G182" s="33">
        <v>12</v>
      </c>
      <c r="H182" s="34">
        <f>SUM('PACC - SNCC.F.053 (3)'!$D182:$G182)</f>
        <v>48</v>
      </c>
      <c r="I182" s="35">
        <v>444.82</v>
      </c>
      <c r="J182" s="35">
        <f t="shared" si="7"/>
        <v>21351.360000000001</v>
      </c>
      <c r="K182" s="35"/>
      <c r="L182" s="33"/>
      <c r="M182" s="27"/>
      <c r="N182" s="35"/>
      <c r="O182" s="36"/>
      <c r="T182" s="32" t="s">
        <v>165</v>
      </c>
    </row>
    <row r="183" spans="1:20" s="31" customFormat="1">
      <c r="A183" s="33" t="s">
        <v>125</v>
      </c>
      <c r="B183" s="28" t="s">
        <v>602</v>
      </c>
      <c r="C183" s="39" t="s">
        <v>768</v>
      </c>
      <c r="D183" s="33">
        <v>1</v>
      </c>
      <c r="E183" s="33">
        <v>1</v>
      </c>
      <c r="F183" s="33">
        <v>1</v>
      </c>
      <c r="G183" s="33">
        <v>1</v>
      </c>
      <c r="H183" s="34">
        <f>SUM('PACC - SNCC.F.053 (3)'!$D183:$G183)</f>
        <v>4</v>
      </c>
      <c r="I183" s="35">
        <v>81.03</v>
      </c>
      <c r="J183" s="35">
        <f t="shared" si="7"/>
        <v>324.12</v>
      </c>
      <c r="K183" s="35"/>
      <c r="L183" s="33"/>
      <c r="M183" s="27"/>
      <c r="N183" s="35"/>
      <c r="O183" s="36"/>
      <c r="T183" s="32" t="s">
        <v>169</v>
      </c>
    </row>
    <row r="184" spans="1:20" s="31" customFormat="1">
      <c r="A184" s="33" t="s">
        <v>125</v>
      </c>
      <c r="B184" s="28" t="s">
        <v>603</v>
      </c>
      <c r="C184" s="39" t="s">
        <v>768</v>
      </c>
      <c r="D184" s="33">
        <v>2</v>
      </c>
      <c r="E184" s="33">
        <v>2</v>
      </c>
      <c r="F184" s="33">
        <v>2</v>
      </c>
      <c r="G184" s="33">
        <v>2</v>
      </c>
      <c r="H184" s="34">
        <f>SUM('PACC - SNCC.F.053 (3)'!$D184:$G184)</f>
        <v>8</v>
      </c>
      <c r="I184" s="35">
        <v>276.88</v>
      </c>
      <c r="J184" s="35">
        <f t="shared" si="7"/>
        <v>2215.04</v>
      </c>
      <c r="K184" s="35"/>
      <c r="L184" s="33"/>
      <c r="M184" s="27"/>
      <c r="N184" s="35"/>
      <c r="O184" s="36"/>
      <c r="T184" s="32" t="s">
        <v>170</v>
      </c>
    </row>
    <row r="185" spans="1:20" s="31" customFormat="1">
      <c r="A185" s="33" t="s">
        <v>34</v>
      </c>
      <c r="B185" s="28" t="s">
        <v>604</v>
      </c>
      <c r="C185" s="39" t="s">
        <v>768</v>
      </c>
      <c r="D185" s="33">
        <v>36</v>
      </c>
      <c r="E185" s="33">
        <v>36</v>
      </c>
      <c r="F185" s="33">
        <v>36</v>
      </c>
      <c r="G185" s="33">
        <v>36</v>
      </c>
      <c r="H185" s="34">
        <f>SUM('PACC - SNCC.F.053 (3)'!$D185:$G185)</f>
        <v>144</v>
      </c>
      <c r="I185" s="35">
        <v>64.95</v>
      </c>
      <c r="J185" s="35">
        <f t="shared" si="7"/>
        <v>9352.8000000000011</v>
      </c>
      <c r="K185" s="35"/>
      <c r="L185" s="33"/>
      <c r="M185" s="27"/>
      <c r="N185" s="35"/>
      <c r="O185" s="36"/>
      <c r="T185" s="32" t="s">
        <v>173</v>
      </c>
    </row>
    <row r="186" spans="1:20" s="31" customFormat="1">
      <c r="A186" s="33" t="s">
        <v>116</v>
      </c>
      <c r="B186" s="28" t="s">
        <v>605</v>
      </c>
      <c r="C186" s="39" t="s">
        <v>768</v>
      </c>
      <c r="D186" s="33">
        <v>20</v>
      </c>
      <c r="E186" s="33">
        <v>20</v>
      </c>
      <c r="F186" s="33">
        <v>20</v>
      </c>
      <c r="G186" s="33">
        <v>20</v>
      </c>
      <c r="H186" s="34">
        <f>SUM('PACC - SNCC.F.053 (3)'!$D186:$G186)</f>
        <v>80</v>
      </c>
      <c r="I186" s="35"/>
      <c r="J186" s="35">
        <f t="shared" si="7"/>
        <v>0</v>
      </c>
      <c r="K186" s="35"/>
      <c r="L186" s="33"/>
      <c r="M186" s="27"/>
      <c r="N186" s="35"/>
      <c r="O186" s="36"/>
      <c r="T186" s="32" t="s">
        <v>174</v>
      </c>
    </row>
    <row r="187" spans="1:20" s="31" customFormat="1">
      <c r="A187" s="33" t="s">
        <v>209</v>
      </c>
      <c r="B187" s="28" t="s">
        <v>606</v>
      </c>
      <c r="C187" s="39" t="s">
        <v>768</v>
      </c>
      <c r="D187" s="33">
        <v>20</v>
      </c>
      <c r="E187" s="33">
        <v>20</v>
      </c>
      <c r="F187" s="33">
        <v>20</v>
      </c>
      <c r="G187" s="33">
        <v>20</v>
      </c>
      <c r="H187" s="34">
        <f>SUM('PACC - SNCC.F.053 (3)'!$D187:$G187)</f>
        <v>80</v>
      </c>
      <c r="I187" s="35">
        <v>420</v>
      </c>
      <c r="J187" s="35">
        <f t="shared" si="7"/>
        <v>33600</v>
      </c>
      <c r="K187" s="35"/>
      <c r="L187" s="33"/>
      <c r="M187" s="27"/>
      <c r="N187" s="35"/>
      <c r="O187" s="36"/>
      <c r="T187" s="32" t="s">
        <v>175</v>
      </c>
    </row>
    <row r="188" spans="1:20" s="31" customFormat="1">
      <c r="A188" s="33" t="s">
        <v>128</v>
      </c>
      <c r="B188" s="28" t="s">
        <v>607</v>
      </c>
      <c r="C188" s="39" t="s">
        <v>768</v>
      </c>
      <c r="D188" s="33"/>
      <c r="E188" s="33"/>
      <c r="F188" s="33"/>
      <c r="G188" s="33"/>
      <c r="H188" s="34">
        <f>SUM('PACC - SNCC.F.053 (3)'!$D188:$G188)</f>
        <v>0</v>
      </c>
      <c r="I188" s="35"/>
      <c r="J188" s="35">
        <f t="shared" si="7"/>
        <v>0</v>
      </c>
      <c r="K188" s="35"/>
      <c r="L188" s="33"/>
      <c r="M188" s="27"/>
      <c r="N188" s="35"/>
      <c r="O188" s="36"/>
      <c r="T188" s="32" t="s">
        <v>176</v>
      </c>
    </row>
    <row r="189" spans="1:20" s="31" customFormat="1">
      <c r="A189" s="33" t="s">
        <v>47</v>
      </c>
      <c r="B189" s="28" t="s">
        <v>608</v>
      </c>
      <c r="C189" s="39" t="s">
        <v>768</v>
      </c>
      <c r="D189" s="33">
        <v>8</v>
      </c>
      <c r="E189" s="33">
        <v>8</v>
      </c>
      <c r="F189" s="33">
        <v>8</v>
      </c>
      <c r="G189" s="33">
        <v>8</v>
      </c>
      <c r="H189" s="34">
        <f>SUM('PACC - SNCC.F.053 (3)'!$D189:$G189)</f>
        <v>32</v>
      </c>
      <c r="I189" s="35"/>
      <c r="J189" s="35">
        <f t="shared" si="7"/>
        <v>0</v>
      </c>
      <c r="K189" s="35"/>
      <c r="L189" s="33"/>
      <c r="M189" s="27"/>
      <c r="N189" s="35"/>
      <c r="O189" s="36"/>
      <c r="T189" s="32" t="s">
        <v>177</v>
      </c>
    </row>
    <row r="190" spans="1:20" s="31" customFormat="1">
      <c r="A190" s="33" t="s">
        <v>115</v>
      </c>
      <c r="B190" s="28" t="s">
        <v>609</v>
      </c>
      <c r="C190" s="39" t="s">
        <v>768</v>
      </c>
      <c r="D190" s="33">
        <v>4</v>
      </c>
      <c r="E190" s="33">
        <v>4</v>
      </c>
      <c r="F190" s="33">
        <v>4</v>
      </c>
      <c r="G190" s="33">
        <v>4</v>
      </c>
      <c r="H190" s="34">
        <f>SUM('PACC - SNCC.F.053 (3)'!$D190:$G190)</f>
        <v>16</v>
      </c>
      <c r="I190" s="35">
        <v>1314</v>
      </c>
      <c r="J190" s="35">
        <f t="shared" si="7"/>
        <v>21024</v>
      </c>
      <c r="K190" s="35"/>
      <c r="L190" s="33"/>
      <c r="M190" s="27"/>
      <c r="N190" s="35"/>
      <c r="O190" s="36"/>
      <c r="T190" s="32" t="s">
        <v>178</v>
      </c>
    </row>
    <row r="191" spans="1:20" s="31" customFormat="1">
      <c r="A191" s="33" t="s">
        <v>114</v>
      </c>
      <c r="B191" s="28" t="s">
        <v>610</v>
      </c>
      <c r="C191" s="39" t="s">
        <v>768</v>
      </c>
      <c r="D191" s="33">
        <v>4</v>
      </c>
      <c r="E191" s="33">
        <v>4</v>
      </c>
      <c r="F191" s="33">
        <v>4</v>
      </c>
      <c r="G191" s="33">
        <v>4</v>
      </c>
      <c r="H191" s="34">
        <f>SUM('PACC - SNCC.F.053 (3)'!$D191:$G191)</f>
        <v>16</v>
      </c>
      <c r="I191" s="35">
        <v>1351</v>
      </c>
      <c r="J191" s="35">
        <f t="shared" si="7"/>
        <v>21616</v>
      </c>
      <c r="K191" s="35"/>
      <c r="L191" s="33"/>
      <c r="M191" s="27"/>
      <c r="N191" s="35"/>
      <c r="O191" s="36"/>
      <c r="T191" s="32" t="s">
        <v>179</v>
      </c>
    </row>
    <row r="192" spans="1:20" s="31" customFormat="1">
      <c r="A192" s="33" t="s">
        <v>128</v>
      </c>
      <c r="B192" s="28" t="s">
        <v>611</v>
      </c>
      <c r="C192" s="39" t="s">
        <v>768</v>
      </c>
      <c r="D192" s="33">
        <v>1</v>
      </c>
      <c r="E192" s="33">
        <v>1</v>
      </c>
      <c r="F192" s="33">
        <v>1</v>
      </c>
      <c r="G192" s="33">
        <v>1</v>
      </c>
      <c r="H192" s="34">
        <f>SUM('PACC - SNCC.F.053 (3)'!$D192:$G192)</f>
        <v>4</v>
      </c>
      <c r="I192" s="35">
        <v>505.4</v>
      </c>
      <c r="J192" s="35">
        <f>+H192*I192</f>
        <v>2021.6</v>
      </c>
      <c r="K192" s="35"/>
      <c r="L192" s="33"/>
      <c r="M192" s="27"/>
      <c r="N192" s="35"/>
      <c r="O192" s="36"/>
      <c r="T192" s="32" t="s">
        <v>180</v>
      </c>
    </row>
    <row r="193" spans="1:20" s="31" customFormat="1">
      <c r="A193" s="33" t="s">
        <v>128</v>
      </c>
      <c r="B193" s="28" t="s">
        <v>612</v>
      </c>
      <c r="C193" s="39" t="s">
        <v>768</v>
      </c>
      <c r="D193" s="33">
        <v>1</v>
      </c>
      <c r="E193" s="33">
        <v>1</v>
      </c>
      <c r="F193" s="33">
        <v>1</v>
      </c>
      <c r="G193" s="33">
        <v>1</v>
      </c>
      <c r="H193" s="34">
        <f>SUM('PACC - SNCC.F.053 (3)'!$D193:$G193)</f>
        <v>4</v>
      </c>
      <c r="I193" s="35">
        <v>138.88</v>
      </c>
      <c r="J193" s="35">
        <f t="shared" si="7"/>
        <v>555.52</v>
      </c>
      <c r="K193" s="35"/>
      <c r="L193" s="33"/>
      <c r="M193" s="27"/>
      <c r="N193" s="35"/>
      <c r="O193" s="36"/>
      <c r="T193" s="32" t="s">
        <v>181</v>
      </c>
    </row>
    <row r="194" spans="1:20" s="31" customFormat="1">
      <c r="A194" s="33" t="s">
        <v>113</v>
      </c>
      <c r="B194" s="28" t="s">
        <v>613</v>
      </c>
      <c r="C194" s="39" t="s">
        <v>768</v>
      </c>
      <c r="D194" s="33">
        <v>1</v>
      </c>
      <c r="E194" s="33">
        <v>1</v>
      </c>
      <c r="F194" s="33">
        <v>1</v>
      </c>
      <c r="G194" s="33">
        <v>1</v>
      </c>
      <c r="H194" s="34">
        <f>SUM('PACC - SNCC.F.053 (3)'!$D194:$G194)</f>
        <v>4</v>
      </c>
      <c r="I194" s="35">
        <v>138.88</v>
      </c>
      <c r="J194" s="35">
        <f t="shared" si="7"/>
        <v>555.52</v>
      </c>
      <c r="K194" s="35"/>
      <c r="L194" s="33"/>
      <c r="M194" s="27"/>
      <c r="N194" s="35"/>
      <c r="O194" s="36"/>
      <c r="T194" s="32" t="s">
        <v>182</v>
      </c>
    </row>
    <row r="195" spans="1:20" s="31" customFormat="1">
      <c r="A195" s="33" t="s">
        <v>115</v>
      </c>
      <c r="B195" s="28" t="s">
        <v>614</v>
      </c>
      <c r="C195" s="39" t="s">
        <v>768</v>
      </c>
      <c r="D195" s="33">
        <v>15</v>
      </c>
      <c r="E195" s="33">
        <v>15</v>
      </c>
      <c r="F195" s="33">
        <v>15</v>
      </c>
      <c r="G195" s="33">
        <v>15</v>
      </c>
      <c r="H195" s="34">
        <f>SUM('PACC - SNCC.F.053 (3)'!$D195:$G195)</f>
        <v>60</v>
      </c>
      <c r="I195" s="35">
        <v>164.16</v>
      </c>
      <c r="J195" s="35">
        <f t="shared" si="7"/>
        <v>9849.6</v>
      </c>
      <c r="K195" s="35"/>
      <c r="L195" s="33"/>
      <c r="M195" s="27"/>
      <c r="N195" s="35"/>
      <c r="O195" s="36"/>
      <c r="T195" s="32" t="s">
        <v>183</v>
      </c>
    </row>
    <row r="196" spans="1:20" s="31" customFormat="1">
      <c r="A196" s="33" t="s">
        <v>98</v>
      </c>
      <c r="B196" s="28" t="s">
        <v>615</v>
      </c>
      <c r="C196" s="39" t="s">
        <v>768</v>
      </c>
      <c r="D196" s="33">
        <v>8</v>
      </c>
      <c r="E196" s="33">
        <v>8</v>
      </c>
      <c r="F196" s="33">
        <v>8</v>
      </c>
      <c r="G196" s="33">
        <v>8</v>
      </c>
      <c r="H196" s="34">
        <f>SUM('PACC - SNCC.F.053 (3)'!$D196:$G196)</f>
        <v>32</v>
      </c>
      <c r="I196" s="35">
        <v>64.95</v>
      </c>
      <c r="J196" s="35">
        <f t="shared" si="7"/>
        <v>2078.4</v>
      </c>
      <c r="K196" s="35"/>
      <c r="L196" s="33"/>
      <c r="M196" s="27"/>
      <c r="N196" s="35"/>
      <c r="O196" s="36"/>
      <c r="T196" s="32" t="s">
        <v>184</v>
      </c>
    </row>
    <row r="197" spans="1:20" s="31" customFormat="1">
      <c r="A197" s="33" t="s">
        <v>98</v>
      </c>
      <c r="B197" s="28" t="s">
        <v>616</v>
      </c>
      <c r="C197" s="39" t="s">
        <v>768</v>
      </c>
      <c r="D197" s="33">
        <v>8</v>
      </c>
      <c r="E197" s="33">
        <v>8</v>
      </c>
      <c r="F197" s="33">
        <v>8</v>
      </c>
      <c r="G197" s="33">
        <v>8</v>
      </c>
      <c r="H197" s="34">
        <f>SUM('PACC - SNCC.F.053 (3)'!$D197:$G197)</f>
        <v>32</v>
      </c>
      <c r="I197" s="35">
        <v>84.95</v>
      </c>
      <c r="J197" s="35">
        <f t="shared" si="7"/>
        <v>2718.4</v>
      </c>
      <c r="K197" s="35"/>
      <c r="L197" s="33"/>
      <c r="M197" s="27"/>
      <c r="N197" s="35"/>
      <c r="O197" s="36"/>
      <c r="T197" s="32" t="s">
        <v>185</v>
      </c>
    </row>
    <row r="198" spans="1:20" s="31" customFormat="1">
      <c r="A198" s="33" t="s">
        <v>98</v>
      </c>
      <c r="B198" s="28" t="s">
        <v>617</v>
      </c>
      <c r="C198" s="39" t="s">
        <v>768</v>
      </c>
      <c r="D198" s="33"/>
      <c r="E198" s="33"/>
      <c r="F198" s="33"/>
      <c r="G198" s="33"/>
      <c r="H198" s="34">
        <f>SUM('PACC - SNCC.F.053 (3)'!$D198:$G198)</f>
        <v>0</v>
      </c>
      <c r="I198" s="35"/>
      <c r="J198" s="35">
        <f t="shared" si="7"/>
        <v>0</v>
      </c>
      <c r="K198" s="35"/>
      <c r="L198" s="33"/>
      <c r="M198" s="27"/>
      <c r="N198" s="35"/>
      <c r="O198" s="36"/>
      <c r="T198" s="32" t="s">
        <v>186</v>
      </c>
    </row>
    <row r="199" spans="1:20" s="31" customFormat="1">
      <c r="A199" s="33" t="s">
        <v>130</v>
      </c>
      <c r="B199" s="28" t="s">
        <v>618</v>
      </c>
      <c r="C199" s="39" t="s">
        <v>768</v>
      </c>
      <c r="D199" s="33">
        <v>24</v>
      </c>
      <c r="E199" s="33">
        <v>12</v>
      </c>
      <c r="F199" s="33">
        <v>18</v>
      </c>
      <c r="G199" s="33">
        <v>18</v>
      </c>
      <c r="H199" s="34">
        <f>SUM('PACC - SNCC.F.053 (3)'!$D199:$G199)</f>
        <v>72</v>
      </c>
      <c r="I199" s="35">
        <v>854.95</v>
      </c>
      <c r="J199" s="35">
        <f t="shared" si="7"/>
        <v>61556.4</v>
      </c>
      <c r="K199" s="35"/>
      <c r="L199" s="33"/>
      <c r="M199" s="27"/>
      <c r="N199" s="35"/>
      <c r="O199" s="36"/>
      <c r="T199" s="32" t="s">
        <v>187</v>
      </c>
    </row>
    <row r="200" spans="1:20" s="31" customFormat="1">
      <c r="A200" s="33" t="s">
        <v>130</v>
      </c>
      <c r="B200" s="28" t="s">
        <v>619</v>
      </c>
      <c r="C200" s="39" t="s">
        <v>768</v>
      </c>
      <c r="D200" s="33">
        <v>16</v>
      </c>
      <c r="E200" s="33">
        <v>12</v>
      </c>
      <c r="F200" s="33">
        <v>12</v>
      </c>
      <c r="G200" s="33">
        <v>12</v>
      </c>
      <c r="H200" s="34">
        <f>SUM('PACC - SNCC.F.053 (3)'!$D200:$G200)</f>
        <v>52</v>
      </c>
      <c r="I200" s="35">
        <v>885</v>
      </c>
      <c r="J200" s="35">
        <f t="shared" si="7"/>
        <v>46020</v>
      </c>
      <c r="K200" s="35"/>
      <c r="L200" s="33"/>
      <c r="M200" s="27"/>
      <c r="N200" s="35"/>
      <c r="O200" s="36"/>
      <c r="T200" s="32" t="s">
        <v>188</v>
      </c>
    </row>
    <row r="201" spans="1:20" s="31" customFormat="1">
      <c r="A201" s="33" t="s">
        <v>130</v>
      </c>
      <c r="B201" s="28" t="s">
        <v>620</v>
      </c>
      <c r="C201" s="39" t="s">
        <v>768</v>
      </c>
      <c r="D201" s="33">
        <v>10</v>
      </c>
      <c r="E201" s="33">
        <v>10</v>
      </c>
      <c r="F201" s="33">
        <v>10</v>
      </c>
      <c r="G201" s="33">
        <v>10</v>
      </c>
      <c r="H201" s="34">
        <f>SUM('PACC - SNCC.F.053 (3)'!$D201:$G201)</f>
        <v>40</v>
      </c>
      <c r="I201" s="35">
        <v>1043.6500000000001</v>
      </c>
      <c r="J201" s="35">
        <f t="shared" si="7"/>
        <v>41746</v>
      </c>
      <c r="K201" s="35"/>
      <c r="L201" s="33"/>
      <c r="M201" s="27"/>
      <c r="N201" s="35"/>
      <c r="O201" s="36"/>
      <c r="T201" s="32" t="s">
        <v>189</v>
      </c>
    </row>
    <row r="202" spans="1:20" s="31" customFormat="1">
      <c r="A202" s="33" t="s">
        <v>130</v>
      </c>
      <c r="B202" s="28" t="s">
        <v>621</v>
      </c>
      <c r="C202" s="39" t="s">
        <v>768</v>
      </c>
      <c r="D202" s="33">
        <v>6</v>
      </c>
      <c r="E202" s="33">
        <v>6</v>
      </c>
      <c r="F202" s="33">
        <v>6</v>
      </c>
      <c r="G202" s="33">
        <v>6</v>
      </c>
      <c r="H202" s="34">
        <f>SUM('PACC - SNCC.F.053 (3)'!$D202:$G202)</f>
        <v>24</v>
      </c>
      <c r="I202" s="35">
        <v>1200</v>
      </c>
      <c r="J202" s="35">
        <f t="shared" si="7"/>
        <v>28800</v>
      </c>
      <c r="K202" s="35"/>
      <c r="L202" s="33"/>
      <c r="M202" s="27"/>
      <c r="N202" s="35"/>
      <c r="O202" s="36"/>
      <c r="T202" s="32" t="s">
        <v>190</v>
      </c>
    </row>
    <row r="203" spans="1:20" s="31" customFormat="1">
      <c r="A203" s="33" t="s">
        <v>130</v>
      </c>
      <c r="B203" s="28" t="s">
        <v>622</v>
      </c>
      <c r="C203" s="39" t="s">
        <v>768</v>
      </c>
      <c r="D203" s="33">
        <v>6</v>
      </c>
      <c r="E203" s="33">
        <v>6</v>
      </c>
      <c r="F203" s="33">
        <v>6</v>
      </c>
      <c r="G203" s="33">
        <v>6</v>
      </c>
      <c r="H203" s="34">
        <f>SUM('PACC - SNCC.F.053 (3)'!$D203:$G203)</f>
        <v>24</v>
      </c>
      <c r="I203" s="35">
        <v>885</v>
      </c>
      <c r="J203" s="35">
        <f t="shared" si="7"/>
        <v>21240</v>
      </c>
      <c r="K203" s="35"/>
      <c r="L203" s="33"/>
      <c r="M203" s="27"/>
      <c r="N203" s="35"/>
      <c r="O203" s="36"/>
      <c r="T203" s="32" t="s">
        <v>191</v>
      </c>
    </row>
    <row r="204" spans="1:20" s="31" customFormat="1">
      <c r="A204" s="33" t="s">
        <v>130</v>
      </c>
      <c r="B204" s="28" t="s">
        <v>623</v>
      </c>
      <c r="C204" s="39" t="s">
        <v>768</v>
      </c>
      <c r="D204" s="33">
        <v>18</v>
      </c>
      <c r="E204" s="33">
        <v>12</v>
      </c>
      <c r="F204" s="33">
        <v>12</v>
      </c>
      <c r="G204" s="33">
        <v>12</v>
      </c>
      <c r="H204" s="34">
        <f>SUM('PACC - SNCC.F.053 (3)'!$D204:$G204)</f>
        <v>54</v>
      </c>
      <c r="I204" s="35">
        <v>621.23</v>
      </c>
      <c r="J204" s="35">
        <f t="shared" si="7"/>
        <v>33546.42</v>
      </c>
      <c r="K204" s="35"/>
      <c r="L204" s="33"/>
      <c r="M204" s="27"/>
      <c r="N204" s="35"/>
      <c r="O204" s="36"/>
      <c r="T204" s="32" t="s">
        <v>192</v>
      </c>
    </row>
    <row r="205" spans="1:20" s="31" customFormat="1">
      <c r="A205" s="33" t="s">
        <v>130</v>
      </c>
      <c r="B205" s="28" t="s">
        <v>624</v>
      </c>
      <c r="C205" s="39" t="s">
        <v>768</v>
      </c>
      <c r="D205" s="33">
        <v>12</v>
      </c>
      <c r="E205" s="33">
        <v>12</v>
      </c>
      <c r="F205" s="33">
        <v>12</v>
      </c>
      <c r="G205" s="33">
        <v>12</v>
      </c>
      <c r="H205" s="34">
        <f>SUM('PACC - SNCC.F.053 (3)'!$D205:$G205)</f>
        <v>48</v>
      </c>
      <c r="I205" s="35">
        <v>621.22</v>
      </c>
      <c r="J205" s="35">
        <f t="shared" si="7"/>
        <v>29818.560000000001</v>
      </c>
      <c r="K205" s="35"/>
      <c r="L205" s="33"/>
      <c r="M205" s="27"/>
      <c r="N205" s="35"/>
      <c r="O205" s="36"/>
      <c r="T205" s="32" t="s">
        <v>193</v>
      </c>
    </row>
    <row r="206" spans="1:20" s="31" customFormat="1">
      <c r="A206" s="33" t="s">
        <v>130</v>
      </c>
      <c r="B206" s="28" t="s">
        <v>625</v>
      </c>
      <c r="C206" s="39" t="s">
        <v>768</v>
      </c>
      <c r="D206" s="33">
        <v>4</v>
      </c>
      <c r="E206" s="33">
        <v>8</v>
      </c>
      <c r="F206" s="33">
        <v>8</v>
      </c>
      <c r="G206" s="33">
        <v>8</v>
      </c>
      <c r="H206" s="34">
        <f>SUM('PACC - SNCC.F.053 (3)'!$D206:$G206)</f>
        <v>28</v>
      </c>
      <c r="I206" s="35">
        <v>643.75</v>
      </c>
      <c r="J206" s="35">
        <f t="shared" ref="J206:J219" si="8">+H206*I206</f>
        <v>18025</v>
      </c>
      <c r="K206" s="35"/>
      <c r="L206" s="33"/>
      <c r="M206" s="27"/>
      <c r="N206" s="35"/>
      <c r="O206" s="36"/>
      <c r="T206" s="32" t="s">
        <v>194</v>
      </c>
    </row>
    <row r="207" spans="1:20" s="31" customFormat="1">
      <c r="A207" s="33" t="s">
        <v>130</v>
      </c>
      <c r="B207" s="28" t="s">
        <v>626</v>
      </c>
      <c r="C207" s="39" t="s">
        <v>768</v>
      </c>
      <c r="D207" s="33">
        <v>16</v>
      </c>
      <c r="E207" s="33">
        <v>16</v>
      </c>
      <c r="F207" s="33">
        <v>16</v>
      </c>
      <c r="G207" s="33">
        <v>16</v>
      </c>
      <c r="H207" s="34">
        <f>SUM('PACC - SNCC.F.053 (3)'!$D207:$G207)</f>
        <v>64</v>
      </c>
      <c r="I207" s="35">
        <v>621.22</v>
      </c>
      <c r="J207" s="35">
        <f t="shared" si="8"/>
        <v>39758.080000000002</v>
      </c>
      <c r="K207" s="35"/>
      <c r="L207" s="33"/>
      <c r="M207" s="27"/>
      <c r="N207" s="35"/>
      <c r="O207" s="36"/>
      <c r="T207" s="32" t="s">
        <v>195</v>
      </c>
    </row>
    <row r="208" spans="1:20" s="31" customFormat="1">
      <c r="A208" s="33" t="s">
        <v>130</v>
      </c>
      <c r="B208" s="28" t="s">
        <v>627</v>
      </c>
      <c r="C208" s="39" t="s">
        <v>768</v>
      </c>
      <c r="D208" s="33">
        <v>2</v>
      </c>
      <c r="E208" s="33">
        <v>2</v>
      </c>
      <c r="F208" s="33">
        <v>2</v>
      </c>
      <c r="G208" s="33">
        <v>2</v>
      </c>
      <c r="H208" s="34">
        <f>SUM('PACC - SNCC.F.053 (3)'!$D208:$G208)</f>
        <v>8</v>
      </c>
      <c r="I208" s="35">
        <v>957.9</v>
      </c>
      <c r="J208" s="35">
        <f t="shared" si="8"/>
        <v>7663.2</v>
      </c>
      <c r="K208" s="35"/>
      <c r="L208" s="33"/>
      <c r="M208" s="27"/>
      <c r="N208" s="35"/>
      <c r="O208" s="36"/>
      <c r="T208" s="32" t="s">
        <v>196</v>
      </c>
    </row>
    <row r="209" spans="1:20" s="31" customFormat="1">
      <c r="A209" s="33" t="s">
        <v>155</v>
      </c>
      <c r="B209" s="28" t="s">
        <v>628</v>
      </c>
      <c r="C209" s="39" t="s">
        <v>768</v>
      </c>
      <c r="D209" s="33">
        <v>5</v>
      </c>
      <c r="E209" s="33">
        <v>3</v>
      </c>
      <c r="F209" s="33">
        <v>3</v>
      </c>
      <c r="G209" s="33">
        <v>3</v>
      </c>
      <c r="H209" s="34">
        <f>SUM('PACC - SNCC.F.053 (3)'!$D209:$G209)</f>
        <v>14</v>
      </c>
      <c r="I209" s="35">
        <v>240</v>
      </c>
      <c r="J209" s="35">
        <f t="shared" si="8"/>
        <v>3360</v>
      </c>
      <c r="K209" s="35"/>
      <c r="L209" s="33"/>
      <c r="M209" s="27"/>
      <c r="N209" s="35"/>
      <c r="O209" s="36"/>
      <c r="T209" s="32" t="s">
        <v>203</v>
      </c>
    </row>
    <row r="210" spans="1:20" s="31" customFormat="1">
      <c r="A210" s="33" t="s">
        <v>130</v>
      </c>
      <c r="B210" s="28" t="s">
        <v>629</v>
      </c>
      <c r="C210" s="39" t="s">
        <v>768</v>
      </c>
      <c r="D210" s="33">
        <v>1</v>
      </c>
      <c r="E210" s="33"/>
      <c r="F210" s="33">
        <v>1</v>
      </c>
      <c r="G210" s="33">
        <v>1</v>
      </c>
      <c r="H210" s="34">
        <f>SUM('PACC - SNCC.F.053 (3)'!$D210:$G210)</f>
        <v>3</v>
      </c>
      <c r="I210" s="35">
        <v>850</v>
      </c>
      <c r="J210" s="35">
        <f t="shared" si="8"/>
        <v>2550</v>
      </c>
      <c r="K210" s="35"/>
      <c r="L210" s="33"/>
      <c r="M210" s="27"/>
      <c r="N210" s="35"/>
      <c r="O210" s="36"/>
      <c r="T210" s="32" t="s">
        <v>205</v>
      </c>
    </row>
    <row r="211" spans="1:20" s="31" customFormat="1">
      <c r="A211" s="33" t="s">
        <v>130</v>
      </c>
      <c r="B211" s="28" t="s">
        <v>630</v>
      </c>
      <c r="C211" s="39" t="s">
        <v>768</v>
      </c>
      <c r="D211" s="33"/>
      <c r="E211" s="33">
        <v>3</v>
      </c>
      <c r="F211" s="33">
        <v>3</v>
      </c>
      <c r="G211" s="33">
        <v>3</v>
      </c>
      <c r="H211" s="34">
        <f>SUM('PACC - SNCC.F.053 (3)'!$D211:$G211)</f>
        <v>9</v>
      </c>
      <c r="I211" s="35"/>
      <c r="J211" s="35">
        <f t="shared" si="8"/>
        <v>0</v>
      </c>
      <c r="K211" s="35"/>
      <c r="L211" s="33"/>
      <c r="M211" s="27"/>
      <c r="N211" s="35"/>
      <c r="O211" s="36"/>
      <c r="T211" s="32" t="s">
        <v>208</v>
      </c>
    </row>
    <row r="212" spans="1:20" s="31" customFormat="1">
      <c r="A212" s="33" t="s">
        <v>154</v>
      </c>
      <c r="B212" s="28" t="s">
        <v>631</v>
      </c>
      <c r="C212" s="39" t="s">
        <v>768</v>
      </c>
      <c r="D212" s="33"/>
      <c r="E212" s="33">
        <v>1</v>
      </c>
      <c r="F212" s="33">
        <v>1</v>
      </c>
      <c r="G212" s="33">
        <v>1</v>
      </c>
      <c r="H212" s="34">
        <f>SUM('PACC - SNCC.F.053 (3)'!$D212:$G212)</f>
        <v>3</v>
      </c>
      <c r="I212" s="35"/>
      <c r="J212" s="35">
        <f t="shared" si="8"/>
        <v>0</v>
      </c>
      <c r="K212" s="35"/>
      <c r="L212" s="33"/>
      <c r="M212" s="27"/>
      <c r="N212" s="35"/>
      <c r="O212" s="36"/>
      <c r="T212" s="32" t="s">
        <v>212</v>
      </c>
    </row>
    <row r="213" spans="1:20" s="31" customFormat="1">
      <c r="A213" s="33" t="s">
        <v>140</v>
      </c>
      <c r="B213" s="28" t="s">
        <v>632</v>
      </c>
      <c r="C213" s="39" t="s">
        <v>768</v>
      </c>
      <c r="D213" s="33"/>
      <c r="E213" s="33">
        <v>3</v>
      </c>
      <c r="F213" s="33"/>
      <c r="G213" s="33">
        <v>3</v>
      </c>
      <c r="H213" s="34">
        <f>SUM('PACC - SNCC.F.053 (3)'!$D213:$G213)</f>
        <v>6</v>
      </c>
      <c r="I213" s="35">
        <v>115.36</v>
      </c>
      <c r="J213" s="35">
        <f t="shared" si="8"/>
        <v>692.16</v>
      </c>
      <c r="K213" s="35"/>
      <c r="L213" s="33"/>
      <c r="M213" s="27"/>
      <c r="N213" s="35"/>
      <c r="O213" s="36"/>
      <c r="T213" s="32" t="s">
        <v>213</v>
      </c>
    </row>
    <row r="214" spans="1:20" s="31" customFormat="1">
      <c r="A214" s="33" t="s">
        <v>140</v>
      </c>
      <c r="B214" s="28" t="s">
        <v>633</v>
      </c>
      <c r="C214" s="39" t="s">
        <v>768</v>
      </c>
      <c r="D214" s="33"/>
      <c r="E214" s="33"/>
      <c r="F214" s="33">
        <v>5</v>
      </c>
      <c r="G214" s="33">
        <v>5</v>
      </c>
      <c r="H214" s="34">
        <f>SUM('PACC - SNCC.F.053 (3)'!$D214:$G214)</f>
        <v>10</v>
      </c>
      <c r="I214" s="35">
        <v>67.53</v>
      </c>
      <c r="J214" s="35">
        <f t="shared" si="8"/>
        <v>675.3</v>
      </c>
      <c r="K214" s="35"/>
      <c r="L214" s="33"/>
      <c r="M214" s="27"/>
      <c r="N214" s="35"/>
      <c r="O214" s="36"/>
      <c r="T214" s="32" t="s">
        <v>214</v>
      </c>
    </row>
    <row r="215" spans="1:20" s="31" customFormat="1">
      <c r="A215" s="33" t="s">
        <v>154</v>
      </c>
      <c r="B215" s="28" t="s">
        <v>634</v>
      </c>
      <c r="C215" s="39" t="s">
        <v>768</v>
      </c>
      <c r="D215" s="33"/>
      <c r="E215" s="33"/>
      <c r="F215" s="33">
        <v>3</v>
      </c>
      <c r="G215" s="33">
        <v>3</v>
      </c>
      <c r="H215" s="34">
        <f>SUM('PACC - SNCC.F.053 (3)'!$D215:$G215)</f>
        <v>6</v>
      </c>
      <c r="I215" s="35">
        <v>342.99</v>
      </c>
      <c r="J215" s="35">
        <f t="shared" si="8"/>
        <v>2057.94</v>
      </c>
      <c r="K215" s="35"/>
      <c r="L215" s="33"/>
      <c r="M215" s="27"/>
      <c r="N215" s="35"/>
      <c r="O215" s="36"/>
      <c r="T215" s="32" t="s">
        <v>215</v>
      </c>
    </row>
    <row r="216" spans="1:20" s="31" customFormat="1">
      <c r="A216" s="33" t="s">
        <v>154</v>
      </c>
      <c r="B216" s="28" t="s">
        <v>635</v>
      </c>
      <c r="C216" s="39" t="s">
        <v>768</v>
      </c>
      <c r="D216" s="33">
        <v>20</v>
      </c>
      <c r="E216" s="33">
        <v>20</v>
      </c>
      <c r="F216" s="33">
        <v>15</v>
      </c>
      <c r="G216" s="33">
        <v>15</v>
      </c>
      <c r="H216" s="34">
        <f>SUM('PACC - SNCC.F.053 (3)'!$D216:$G216)</f>
        <v>70</v>
      </c>
      <c r="I216" s="35">
        <v>342.99</v>
      </c>
      <c r="J216" s="35">
        <f t="shared" si="8"/>
        <v>24009.3</v>
      </c>
      <c r="K216" s="35"/>
      <c r="L216" s="33"/>
      <c r="M216" s="27"/>
      <c r="N216" s="35"/>
      <c r="O216" s="36"/>
      <c r="T216" s="32" t="s">
        <v>217</v>
      </c>
    </row>
    <row r="217" spans="1:20" s="31" customFormat="1">
      <c r="A217" s="33" t="s">
        <v>154</v>
      </c>
      <c r="B217" s="28" t="s">
        <v>636</v>
      </c>
      <c r="C217" s="39" t="s">
        <v>768</v>
      </c>
      <c r="D217" s="33">
        <v>48</v>
      </c>
      <c r="E217" s="33">
        <v>30</v>
      </c>
      <c r="F217" s="33">
        <v>30</v>
      </c>
      <c r="G217" s="33">
        <v>20</v>
      </c>
      <c r="H217" s="34">
        <f>SUM('PACC - SNCC.F.053 (3)'!$D217:$G217)</f>
        <v>128</v>
      </c>
      <c r="I217" s="35">
        <v>342.99</v>
      </c>
      <c r="J217" s="35">
        <f t="shared" si="8"/>
        <v>43902.720000000001</v>
      </c>
      <c r="K217" s="35"/>
      <c r="L217" s="33"/>
      <c r="M217" s="27"/>
      <c r="N217" s="35"/>
      <c r="O217" s="36"/>
      <c r="T217" s="32" t="s">
        <v>218</v>
      </c>
    </row>
    <row r="218" spans="1:20" s="31" customFormat="1">
      <c r="A218" s="33" t="s">
        <v>125</v>
      </c>
      <c r="B218" s="39" t="s">
        <v>637</v>
      </c>
      <c r="C218" s="39" t="s">
        <v>768</v>
      </c>
      <c r="D218" s="33"/>
      <c r="E218" s="33"/>
      <c r="F218" s="33">
        <v>2</v>
      </c>
      <c r="G218" s="33">
        <v>1</v>
      </c>
      <c r="H218" s="34">
        <f>SUM('PACC - SNCC.F.053 (3)'!$D218:$G218)</f>
        <v>3</v>
      </c>
      <c r="I218" s="35">
        <v>207.75</v>
      </c>
      <c r="J218" s="35">
        <f t="shared" si="8"/>
        <v>623.25</v>
      </c>
      <c r="K218" s="35"/>
      <c r="L218" s="33"/>
      <c r="M218" s="27"/>
      <c r="N218" s="35"/>
      <c r="O218" s="36"/>
      <c r="T218" s="32" t="s">
        <v>219</v>
      </c>
    </row>
    <row r="219" spans="1:20" s="31" customFormat="1">
      <c r="A219" s="33" t="s">
        <v>125</v>
      </c>
      <c r="B219" s="39" t="s">
        <v>638</v>
      </c>
      <c r="C219" s="39" t="s">
        <v>768</v>
      </c>
      <c r="D219" s="33"/>
      <c r="E219" s="33"/>
      <c r="F219" s="33">
        <v>1</v>
      </c>
      <c r="G219" s="33"/>
      <c r="H219" s="34">
        <f>SUM('PACC - SNCC.F.053 (3)'!$D219:$G219)</f>
        <v>1</v>
      </c>
      <c r="I219" s="35"/>
      <c r="J219" s="35">
        <f t="shared" si="8"/>
        <v>0</v>
      </c>
      <c r="K219" s="35"/>
      <c r="L219" s="33"/>
      <c r="M219" s="27"/>
      <c r="N219" s="35"/>
      <c r="O219" s="36"/>
      <c r="T219" s="32" t="s">
        <v>220</v>
      </c>
    </row>
    <row r="220" spans="1:20" s="31" customFormat="1">
      <c r="A220" s="33" t="s">
        <v>209</v>
      </c>
      <c r="B220" s="39" t="s">
        <v>639</v>
      </c>
      <c r="C220" s="39" t="s">
        <v>768</v>
      </c>
      <c r="D220" s="33">
        <v>30</v>
      </c>
      <c r="E220" s="33">
        <v>30</v>
      </c>
      <c r="F220" s="33">
        <v>30</v>
      </c>
      <c r="G220" s="33">
        <v>30</v>
      </c>
      <c r="H220" s="34">
        <f>SUM('PACC - SNCC.F.053 (3)'!$D220:$G220)</f>
        <v>120</v>
      </c>
      <c r="I220" s="35">
        <v>115</v>
      </c>
      <c r="J220" s="35">
        <f t="shared" ref="J220:J247" si="9">+H220*I220</f>
        <v>13800</v>
      </c>
      <c r="K220" s="35">
        <f>SUM(J220:J256)+J263+J264+J265+J266+J267+J268+J269</f>
        <v>1119345.3599999999</v>
      </c>
      <c r="L220" s="33" t="s">
        <v>17</v>
      </c>
      <c r="M220" s="27" t="s">
        <v>770</v>
      </c>
      <c r="N220" s="35"/>
      <c r="O220" s="36"/>
      <c r="T220" s="32" t="s">
        <v>226</v>
      </c>
    </row>
    <row r="221" spans="1:20" s="31" customFormat="1">
      <c r="A221" s="33" t="s">
        <v>209</v>
      </c>
      <c r="B221" s="39" t="s">
        <v>640</v>
      </c>
      <c r="C221" s="39" t="s">
        <v>768</v>
      </c>
      <c r="D221" s="33">
        <v>28</v>
      </c>
      <c r="E221" s="33">
        <v>42</v>
      </c>
      <c r="F221" s="33">
        <v>56</v>
      </c>
      <c r="G221" s="33">
        <v>50</v>
      </c>
      <c r="H221" s="34">
        <f>SUM('PACC - SNCC.F.053 (3)'!$D221:$G221)</f>
        <v>176</v>
      </c>
      <c r="I221" s="35">
        <v>75</v>
      </c>
      <c r="J221" s="35">
        <f t="shared" si="9"/>
        <v>13200</v>
      </c>
      <c r="K221" s="35"/>
      <c r="L221" s="33"/>
      <c r="M221" s="27"/>
      <c r="N221" s="35"/>
      <c r="O221" s="36"/>
      <c r="T221" s="32" t="s">
        <v>227</v>
      </c>
    </row>
    <row r="222" spans="1:20" s="31" customFormat="1">
      <c r="A222" s="33" t="s">
        <v>209</v>
      </c>
      <c r="B222" s="39" t="s">
        <v>641</v>
      </c>
      <c r="C222" s="39" t="s">
        <v>768</v>
      </c>
      <c r="D222" s="33">
        <v>14</v>
      </c>
      <c r="E222" s="33">
        <v>16</v>
      </c>
      <c r="F222" s="33">
        <v>15</v>
      </c>
      <c r="G222" s="33">
        <v>18</v>
      </c>
      <c r="H222" s="34">
        <f>SUM('PACC - SNCC.F.053 (3)'!$D222:$G222)</f>
        <v>63</v>
      </c>
      <c r="I222" s="35">
        <v>54.95</v>
      </c>
      <c r="J222" s="35">
        <f t="shared" si="9"/>
        <v>3461.8500000000004</v>
      </c>
      <c r="K222" s="35"/>
      <c r="L222" s="33"/>
      <c r="M222" s="27"/>
      <c r="N222" s="35"/>
      <c r="O222" s="36"/>
      <c r="T222" s="32" t="s">
        <v>228</v>
      </c>
    </row>
    <row r="223" spans="1:20" s="31" customFormat="1">
      <c r="A223" s="33" t="s">
        <v>162</v>
      </c>
      <c r="B223" s="39" t="s">
        <v>642</v>
      </c>
      <c r="C223" s="39" t="s">
        <v>768</v>
      </c>
      <c r="D223" s="33">
        <v>40</v>
      </c>
      <c r="E223" s="33">
        <v>40</v>
      </c>
      <c r="F223" s="33">
        <v>25</v>
      </c>
      <c r="G223" s="33">
        <v>30</v>
      </c>
      <c r="H223" s="34">
        <f>SUM('PACC - SNCC.F.053 (3)'!$D223:$G223)</f>
        <v>135</v>
      </c>
      <c r="I223" s="35">
        <v>112.5</v>
      </c>
      <c r="J223" s="35">
        <f t="shared" si="9"/>
        <v>15187.5</v>
      </c>
      <c r="K223" s="35"/>
      <c r="L223" s="33"/>
      <c r="M223" s="27"/>
      <c r="N223" s="35"/>
      <c r="O223" s="36"/>
      <c r="T223" s="32" t="s">
        <v>229</v>
      </c>
    </row>
    <row r="224" spans="1:20" s="31" customFormat="1">
      <c r="A224" s="33" t="s">
        <v>209</v>
      </c>
      <c r="B224" s="39" t="s">
        <v>643</v>
      </c>
      <c r="C224" s="39" t="s">
        <v>768</v>
      </c>
      <c r="D224" s="33">
        <v>21</v>
      </c>
      <c r="E224" s="33">
        <v>40</v>
      </c>
      <c r="F224" s="33">
        <v>35</v>
      </c>
      <c r="G224" s="33">
        <v>40</v>
      </c>
      <c r="H224" s="34">
        <f>SUM('PACC - SNCC.F.053 (3)'!$D224:$G224)</f>
        <v>136</v>
      </c>
      <c r="I224" s="35">
        <v>85.95</v>
      </c>
      <c r="J224" s="35">
        <f t="shared" si="9"/>
        <v>11689.2</v>
      </c>
      <c r="K224" s="35"/>
      <c r="L224" s="33"/>
      <c r="M224" s="27"/>
      <c r="N224" s="35"/>
      <c r="O224" s="36"/>
      <c r="T224" s="32" t="s">
        <v>230</v>
      </c>
    </row>
    <row r="225" spans="1:20" s="31" customFormat="1">
      <c r="A225" s="33" t="s">
        <v>209</v>
      </c>
      <c r="B225" s="39" t="s">
        <v>644</v>
      </c>
      <c r="C225" s="39" t="s">
        <v>768</v>
      </c>
      <c r="D225" s="33">
        <v>4</v>
      </c>
      <c r="E225" s="33">
        <v>4</v>
      </c>
      <c r="F225" s="33">
        <v>6</v>
      </c>
      <c r="G225" s="33">
        <v>6</v>
      </c>
      <c r="H225" s="34">
        <f>SUM('PACC - SNCC.F.053 (3)'!$D225:$G225)</f>
        <v>20</v>
      </c>
      <c r="I225" s="35">
        <v>245.95</v>
      </c>
      <c r="J225" s="35">
        <f t="shared" si="9"/>
        <v>4919</v>
      </c>
      <c r="K225" s="35"/>
      <c r="L225" s="33"/>
      <c r="M225" s="27"/>
      <c r="N225" s="35"/>
      <c r="O225" s="36"/>
      <c r="T225" s="32" t="s">
        <v>231</v>
      </c>
    </row>
    <row r="226" spans="1:20" s="31" customFormat="1">
      <c r="A226" s="33" t="s">
        <v>114</v>
      </c>
      <c r="B226" s="39" t="s">
        <v>645</v>
      </c>
      <c r="C226" s="39" t="s">
        <v>768</v>
      </c>
      <c r="D226" s="33">
        <v>24</v>
      </c>
      <c r="E226" s="33">
        <v>24</v>
      </c>
      <c r="F226" s="33">
        <v>18</v>
      </c>
      <c r="G226" s="33">
        <v>18</v>
      </c>
      <c r="H226" s="34">
        <f>SUM('PACC - SNCC.F.053 (3)'!$D226:$G226)</f>
        <v>84</v>
      </c>
      <c r="I226" s="35">
        <v>60</v>
      </c>
      <c r="J226" s="35">
        <f t="shared" si="9"/>
        <v>5040</v>
      </c>
      <c r="K226" s="35"/>
      <c r="L226" s="33"/>
      <c r="M226" s="27"/>
      <c r="N226" s="35"/>
      <c r="O226" s="36"/>
      <c r="T226" s="32" t="s">
        <v>232</v>
      </c>
    </row>
    <row r="227" spans="1:20" s="31" customFormat="1">
      <c r="A227" s="27" t="s">
        <v>209</v>
      </c>
      <c r="B227" s="28" t="s">
        <v>581</v>
      </c>
      <c r="C227" s="40" t="s">
        <v>768</v>
      </c>
      <c r="D227" s="27">
        <v>8</v>
      </c>
      <c r="E227" s="27">
        <v>12</v>
      </c>
      <c r="F227" s="27">
        <v>12</v>
      </c>
      <c r="G227" s="27">
        <v>12</v>
      </c>
      <c r="H227" s="29">
        <f>SUM('PACC - SNCC.F.053 (3)'!$D227:$G227)</f>
        <v>44</v>
      </c>
      <c r="I227" s="30">
        <v>150</v>
      </c>
      <c r="J227" s="30">
        <f>+H227*I227</f>
        <v>6600</v>
      </c>
      <c r="K227" s="30"/>
      <c r="L227" s="27"/>
      <c r="M227" s="27"/>
      <c r="N227" s="30"/>
      <c r="O227" s="27"/>
      <c r="T227" s="32" t="s">
        <v>142</v>
      </c>
    </row>
    <row r="228" spans="1:20" s="31" customFormat="1">
      <c r="A228" s="33" t="s">
        <v>209</v>
      </c>
      <c r="B228" s="39" t="s">
        <v>649</v>
      </c>
      <c r="C228" s="39" t="s">
        <v>768</v>
      </c>
      <c r="D228" s="33">
        <v>15</v>
      </c>
      <c r="E228" s="33">
        <v>15</v>
      </c>
      <c r="F228" s="33">
        <v>15</v>
      </c>
      <c r="G228" s="33">
        <v>15</v>
      </c>
      <c r="H228" s="34">
        <f>SUM('PACC - SNCC.F.053 (3)'!$D228:$G228)</f>
        <v>60</v>
      </c>
      <c r="I228" s="35">
        <v>270</v>
      </c>
      <c r="J228" s="35">
        <f t="shared" si="9"/>
        <v>16200</v>
      </c>
      <c r="K228" s="35"/>
      <c r="L228" s="33"/>
      <c r="M228" s="27"/>
      <c r="N228" s="35"/>
      <c r="O228" s="36"/>
      <c r="T228" s="32" t="s">
        <v>237</v>
      </c>
    </row>
    <row r="229" spans="1:20" s="31" customFormat="1">
      <c r="A229" s="33" t="s">
        <v>209</v>
      </c>
      <c r="B229" s="39" t="s">
        <v>775</v>
      </c>
      <c r="C229" s="39" t="s">
        <v>768</v>
      </c>
      <c r="D229" s="41">
        <v>33</v>
      </c>
      <c r="E229" s="41">
        <v>38</v>
      </c>
      <c r="F229" s="41">
        <v>34</v>
      </c>
      <c r="G229" s="41">
        <v>38</v>
      </c>
      <c r="H229" s="42">
        <f>SUM('PACC - SNCC.F.053 (3)'!$D229:$G229)</f>
        <v>143</v>
      </c>
      <c r="I229" s="43">
        <v>99.95</v>
      </c>
      <c r="J229" s="43">
        <f>+H229*I229</f>
        <v>14292.85</v>
      </c>
      <c r="K229" s="43"/>
      <c r="L229" s="41"/>
      <c r="M229" s="27"/>
      <c r="N229" s="43"/>
      <c r="O229" s="44"/>
      <c r="T229" s="32"/>
    </row>
    <row r="230" spans="1:20" s="31" customFormat="1">
      <c r="A230" s="33" t="s">
        <v>209</v>
      </c>
      <c r="B230" s="39" t="s">
        <v>650</v>
      </c>
      <c r="C230" s="39" t="s">
        <v>768</v>
      </c>
      <c r="D230" s="33">
        <v>30</v>
      </c>
      <c r="E230" s="33">
        <v>43</v>
      </c>
      <c r="F230" s="33">
        <v>38</v>
      </c>
      <c r="G230" s="33">
        <v>36</v>
      </c>
      <c r="H230" s="34">
        <f>SUM('PACC - SNCC.F.053 (3)'!$D230:$G230)</f>
        <v>147</v>
      </c>
      <c r="I230" s="35">
        <v>108.95</v>
      </c>
      <c r="J230" s="35">
        <f t="shared" si="9"/>
        <v>16015.65</v>
      </c>
      <c r="K230" s="35"/>
      <c r="L230" s="33"/>
      <c r="M230" s="27"/>
      <c r="N230" s="35"/>
      <c r="O230" s="36"/>
      <c r="T230" s="32" t="s">
        <v>238</v>
      </c>
    </row>
    <row r="231" spans="1:20" s="31" customFormat="1">
      <c r="A231" s="33" t="s">
        <v>209</v>
      </c>
      <c r="B231" s="39" t="s">
        <v>651</v>
      </c>
      <c r="C231" s="39" t="s">
        <v>768</v>
      </c>
      <c r="D231" s="33">
        <v>2</v>
      </c>
      <c r="E231" s="33">
        <v>2</v>
      </c>
      <c r="F231" s="33">
        <v>2</v>
      </c>
      <c r="G231" s="33">
        <v>2</v>
      </c>
      <c r="H231" s="34">
        <f>SUM('PACC - SNCC.F.053 (3)'!$D231:$G231)</f>
        <v>8</v>
      </c>
      <c r="I231" s="35">
        <v>600</v>
      </c>
      <c r="J231" s="35">
        <f t="shared" si="9"/>
        <v>4800</v>
      </c>
      <c r="K231" s="35"/>
      <c r="L231" s="33"/>
      <c r="M231" s="27"/>
      <c r="N231" s="35"/>
      <c r="O231" s="36"/>
      <c r="T231" s="32" t="s">
        <v>240</v>
      </c>
    </row>
    <row r="232" spans="1:20" s="31" customFormat="1">
      <c r="A232" s="33" t="s">
        <v>209</v>
      </c>
      <c r="B232" s="39" t="s">
        <v>652</v>
      </c>
      <c r="C232" s="39" t="s">
        <v>768</v>
      </c>
      <c r="D232" s="33">
        <v>2</v>
      </c>
      <c r="E232" s="33">
        <v>2</v>
      </c>
      <c r="F232" s="33">
        <v>2</v>
      </c>
      <c r="G232" s="33">
        <v>2</v>
      </c>
      <c r="H232" s="34">
        <f>SUM('PACC - SNCC.F.053 (3)'!$D232:$G232)</f>
        <v>8</v>
      </c>
      <c r="I232" s="35">
        <v>670</v>
      </c>
      <c r="J232" s="35">
        <f t="shared" si="9"/>
        <v>5360</v>
      </c>
      <c r="K232" s="35"/>
      <c r="L232" s="33"/>
      <c r="M232" s="27"/>
      <c r="N232" s="35"/>
      <c r="O232" s="36"/>
      <c r="T232" s="32" t="s">
        <v>241</v>
      </c>
    </row>
    <row r="233" spans="1:20" s="31" customFormat="1">
      <c r="A233" s="33" t="s">
        <v>209</v>
      </c>
      <c r="B233" s="39" t="s">
        <v>653</v>
      </c>
      <c r="C233" s="39" t="s">
        <v>768</v>
      </c>
      <c r="D233" s="33">
        <v>2</v>
      </c>
      <c r="E233" s="33">
        <v>2</v>
      </c>
      <c r="F233" s="33">
        <v>2</v>
      </c>
      <c r="G233" s="33">
        <v>2</v>
      </c>
      <c r="H233" s="34">
        <f>SUM('PACC - SNCC.F.053 (3)'!$D233:$G233)</f>
        <v>8</v>
      </c>
      <c r="I233" s="35">
        <v>1900</v>
      </c>
      <c r="J233" s="35">
        <f t="shared" si="9"/>
        <v>15200</v>
      </c>
      <c r="K233" s="35"/>
      <c r="L233" s="33"/>
      <c r="M233" s="27"/>
      <c r="N233" s="35"/>
      <c r="O233" s="36"/>
      <c r="T233" s="32" t="s">
        <v>242</v>
      </c>
    </row>
    <row r="234" spans="1:20" s="31" customFormat="1">
      <c r="A234" s="33" t="s">
        <v>209</v>
      </c>
      <c r="B234" s="39" t="s">
        <v>654</v>
      </c>
      <c r="C234" s="39" t="s">
        <v>768</v>
      </c>
      <c r="D234" s="33">
        <v>5</v>
      </c>
      <c r="E234" s="33">
        <v>5</v>
      </c>
      <c r="F234" s="33">
        <v>4</v>
      </c>
      <c r="G234" s="33">
        <v>5</v>
      </c>
      <c r="H234" s="34">
        <f>SUM('PACC - SNCC.F.053 (3)'!$D234:$G234)</f>
        <v>19</v>
      </c>
      <c r="I234" s="35">
        <v>350</v>
      </c>
      <c r="J234" s="35">
        <f t="shared" si="9"/>
        <v>6650</v>
      </c>
      <c r="K234" s="35"/>
      <c r="L234" s="33"/>
      <c r="M234" s="27"/>
      <c r="N234" s="35"/>
      <c r="O234" s="36"/>
      <c r="T234" s="32" t="s">
        <v>243</v>
      </c>
    </row>
    <row r="235" spans="1:20" s="31" customFormat="1">
      <c r="A235" s="33" t="s">
        <v>779</v>
      </c>
      <c r="B235" s="39" t="s">
        <v>655</v>
      </c>
      <c r="C235" s="39" t="s">
        <v>768</v>
      </c>
      <c r="D235" s="33">
        <v>4</v>
      </c>
      <c r="E235" s="33">
        <v>4</v>
      </c>
      <c r="F235" s="33">
        <v>4</v>
      </c>
      <c r="G235" s="33">
        <v>4</v>
      </c>
      <c r="H235" s="34">
        <f>SUM('PACC - SNCC.F.053 (3)'!$D235:$G235)</f>
        <v>16</v>
      </c>
      <c r="I235" s="35">
        <v>530</v>
      </c>
      <c r="J235" s="35">
        <f t="shared" si="9"/>
        <v>8480</v>
      </c>
      <c r="K235" s="35"/>
      <c r="L235" s="33"/>
      <c r="M235" s="27"/>
      <c r="N235" s="35"/>
      <c r="O235" s="36"/>
      <c r="T235" s="32" t="s">
        <v>244</v>
      </c>
    </row>
    <row r="236" spans="1:20" s="31" customFormat="1">
      <c r="A236" s="33" t="s">
        <v>209</v>
      </c>
      <c r="B236" s="39" t="s">
        <v>656</v>
      </c>
      <c r="C236" s="39" t="s">
        <v>768</v>
      </c>
      <c r="D236" s="33">
        <v>15</v>
      </c>
      <c r="E236" s="33">
        <v>16</v>
      </c>
      <c r="F236" s="33">
        <v>12</v>
      </c>
      <c r="G236" s="33">
        <v>16</v>
      </c>
      <c r="H236" s="34">
        <f>SUM('PACC - SNCC.F.053 (3)'!$D236:$G236)</f>
        <v>59</v>
      </c>
      <c r="I236" s="35">
        <v>114.95</v>
      </c>
      <c r="J236" s="35">
        <f t="shared" si="9"/>
        <v>6782.05</v>
      </c>
      <c r="K236" s="35"/>
      <c r="L236" s="33"/>
      <c r="M236" s="27"/>
      <c r="N236" s="35"/>
      <c r="O236" s="36"/>
      <c r="T236" s="32" t="s">
        <v>245</v>
      </c>
    </row>
    <row r="237" spans="1:20" s="31" customFormat="1">
      <c r="A237" s="33" t="s">
        <v>209</v>
      </c>
      <c r="B237" s="39" t="s">
        <v>657</v>
      </c>
      <c r="C237" s="39" t="s">
        <v>768</v>
      </c>
      <c r="D237" s="33">
        <v>16</v>
      </c>
      <c r="E237" s="33">
        <v>15</v>
      </c>
      <c r="F237" s="33">
        <v>15</v>
      </c>
      <c r="G237" s="33">
        <v>15</v>
      </c>
      <c r="H237" s="34">
        <f>SUM('PACC - SNCC.F.053 (3)'!$D237:$G237)</f>
        <v>61</v>
      </c>
      <c r="I237" s="35">
        <v>59.65</v>
      </c>
      <c r="J237" s="35">
        <f t="shared" si="9"/>
        <v>3638.65</v>
      </c>
      <c r="K237" s="35"/>
      <c r="L237" s="33"/>
      <c r="M237" s="27"/>
      <c r="N237" s="35"/>
      <c r="O237" s="36"/>
      <c r="T237" s="32" t="s">
        <v>246</v>
      </c>
    </row>
    <row r="238" spans="1:20" s="31" customFormat="1">
      <c r="A238" s="33" t="s">
        <v>209</v>
      </c>
      <c r="B238" s="39" t="s">
        <v>658</v>
      </c>
      <c r="C238" s="39" t="s">
        <v>768</v>
      </c>
      <c r="D238" s="33">
        <v>1560</v>
      </c>
      <c r="E238" s="33">
        <v>744</v>
      </c>
      <c r="F238" s="33">
        <v>744</v>
      </c>
      <c r="G238" s="33">
        <v>744</v>
      </c>
      <c r="H238" s="34">
        <f>SUM('PACC - SNCC.F.053 (3)'!$D238:$G238)</f>
        <v>3792</v>
      </c>
      <c r="I238" s="35">
        <v>50.33</v>
      </c>
      <c r="J238" s="35">
        <f t="shared" si="9"/>
        <v>190851.36</v>
      </c>
      <c r="K238" s="35"/>
      <c r="L238" s="33"/>
      <c r="M238" s="27"/>
      <c r="N238" s="35"/>
      <c r="O238" s="36"/>
      <c r="T238" s="32" t="s">
        <v>247</v>
      </c>
    </row>
    <row r="239" spans="1:20" s="31" customFormat="1">
      <c r="A239" s="33" t="s">
        <v>209</v>
      </c>
      <c r="B239" s="39" t="s">
        <v>659</v>
      </c>
      <c r="C239" s="39" t="s">
        <v>768</v>
      </c>
      <c r="D239" s="33">
        <v>660</v>
      </c>
      <c r="E239" s="33">
        <v>456</v>
      </c>
      <c r="F239" s="33">
        <v>420</v>
      </c>
      <c r="G239" s="33">
        <v>420</v>
      </c>
      <c r="H239" s="34">
        <f>SUM('PACC - SNCC.F.053 (3)'!$D239:$G239)</f>
        <v>1956</v>
      </c>
      <c r="I239" s="35">
        <v>125</v>
      </c>
      <c r="J239" s="35">
        <f t="shared" si="9"/>
        <v>244500</v>
      </c>
      <c r="K239" s="35"/>
      <c r="L239" s="33"/>
      <c r="M239" s="27"/>
      <c r="N239" s="35"/>
      <c r="O239" s="36"/>
      <c r="T239" s="32" t="s">
        <v>248</v>
      </c>
    </row>
    <row r="240" spans="1:20" s="31" customFormat="1">
      <c r="A240" s="33" t="s">
        <v>209</v>
      </c>
      <c r="B240" s="39" t="s">
        <v>660</v>
      </c>
      <c r="C240" s="39" t="s">
        <v>768</v>
      </c>
      <c r="D240" s="33">
        <v>24</v>
      </c>
      <c r="E240" s="33">
        <v>70</v>
      </c>
      <c r="F240" s="33">
        <v>45</v>
      </c>
      <c r="G240" s="33">
        <v>60</v>
      </c>
      <c r="H240" s="34">
        <f>SUM('PACC - SNCC.F.053 (3)'!$D240:$G240)</f>
        <v>199</v>
      </c>
      <c r="I240" s="35">
        <v>157.5</v>
      </c>
      <c r="J240" s="35">
        <f t="shared" si="9"/>
        <v>31342.5</v>
      </c>
      <c r="K240" s="35"/>
      <c r="L240" s="33"/>
      <c r="M240" s="27"/>
      <c r="N240" s="35"/>
      <c r="O240" s="36"/>
      <c r="T240" s="32" t="s">
        <v>249</v>
      </c>
    </row>
    <row r="241" spans="1:20" s="31" customFormat="1">
      <c r="A241" s="33" t="s">
        <v>209</v>
      </c>
      <c r="B241" s="39" t="s">
        <v>661</v>
      </c>
      <c r="C241" s="39" t="s">
        <v>768</v>
      </c>
      <c r="D241" s="33">
        <v>12</v>
      </c>
      <c r="E241" s="33">
        <v>12</v>
      </c>
      <c r="F241" s="33">
        <v>20</v>
      </c>
      <c r="G241" s="33">
        <v>20</v>
      </c>
      <c r="H241" s="34">
        <f>SUM('PACC - SNCC.F.053 (3)'!$D241:$G241)</f>
        <v>64</v>
      </c>
      <c r="I241" s="35">
        <v>215.5</v>
      </c>
      <c r="J241" s="35">
        <f t="shared" si="9"/>
        <v>13792</v>
      </c>
      <c r="K241" s="35"/>
      <c r="L241" s="33"/>
      <c r="M241" s="27"/>
      <c r="N241" s="35"/>
      <c r="O241" s="36"/>
      <c r="T241" s="32" t="s">
        <v>250</v>
      </c>
    </row>
    <row r="242" spans="1:20" s="31" customFormat="1">
      <c r="A242" s="33" t="s">
        <v>209</v>
      </c>
      <c r="B242" s="39" t="s">
        <v>662</v>
      </c>
      <c r="C242" s="39" t="s">
        <v>768</v>
      </c>
      <c r="D242" s="33">
        <v>4</v>
      </c>
      <c r="E242" s="33">
        <v>4</v>
      </c>
      <c r="F242" s="33">
        <v>4</v>
      </c>
      <c r="G242" s="33">
        <v>4</v>
      </c>
      <c r="H242" s="34">
        <f>SUM('PACC - SNCC.F.053 (3)'!$D242:$G242)</f>
        <v>16</v>
      </c>
      <c r="I242" s="35">
        <v>139.94999999999999</v>
      </c>
      <c r="J242" s="35">
        <f t="shared" si="9"/>
        <v>2239.1999999999998</v>
      </c>
      <c r="K242" s="35"/>
      <c r="L242" s="33"/>
      <c r="M242" s="27"/>
      <c r="N242" s="35"/>
      <c r="O242" s="36"/>
      <c r="T242" s="32" t="s">
        <v>251</v>
      </c>
    </row>
    <row r="243" spans="1:20" s="31" customFormat="1">
      <c r="A243" s="33" t="s">
        <v>779</v>
      </c>
      <c r="B243" s="39" t="s">
        <v>663</v>
      </c>
      <c r="C243" s="39" t="s">
        <v>768</v>
      </c>
      <c r="D243" s="33">
        <v>15</v>
      </c>
      <c r="E243" s="33">
        <v>15</v>
      </c>
      <c r="F243" s="33">
        <v>15</v>
      </c>
      <c r="G243" s="33">
        <v>15</v>
      </c>
      <c r="H243" s="34">
        <f>SUM('PACC - SNCC.F.053 (3)'!$D243:$G243)</f>
        <v>60</v>
      </c>
      <c r="I243" s="35">
        <v>193</v>
      </c>
      <c r="J243" s="35">
        <f t="shared" si="9"/>
        <v>11580</v>
      </c>
      <c r="K243" s="35"/>
      <c r="L243" s="33"/>
      <c r="M243" s="27"/>
      <c r="N243" s="35"/>
      <c r="O243" s="36"/>
      <c r="T243" s="32" t="s">
        <v>252</v>
      </c>
    </row>
    <row r="244" spans="1:20" s="31" customFormat="1">
      <c r="A244" s="33" t="s">
        <v>780</v>
      </c>
      <c r="B244" s="39" t="s">
        <v>664</v>
      </c>
      <c r="C244" s="39" t="s">
        <v>768</v>
      </c>
      <c r="D244" s="33">
        <v>18</v>
      </c>
      <c r="E244" s="33">
        <v>12</v>
      </c>
      <c r="F244" s="33">
        <v>12</v>
      </c>
      <c r="G244" s="33">
        <v>12</v>
      </c>
      <c r="H244" s="34">
        <f>SUM('PACC - SNCC.F.053 (3)'!$D244:$G244)</f>
        <v>54</v>
      </c>
      <c r="I244" s="35">
        <v>94.95</v>
      </c>
      <c r="J244" s="35">
        <f t="shared" si="9"/>
        <v>5127.3</v>
      </c>
      <c r="K244" s="35"/>
      <c r="L244" s="33"/>
      <c r="M244" s="27"/>
      <c r="N244" s="35"/>
      <c r="O244" s="36"/>
      <c r="T244" s="32" t="s">
        <v>253</v>
      </c>
    </row>
    <row r="245" spans="1:20" s="31" customFormat="1">
      <c r="A245" s="33" t="s">
        <v>781</v>
      </c>
      <c r="B245" s="39" t="s">
        <v>665</v>
      </c>
      <c r="C245" s="39" t="s">
        <v>768</v>
      </c>
      <c r="D245" s="33">
        <v>36</v>
      </c>
      <c r="E245" s="33">
        <v>20</v>
      </c>
      <c r="F245" s="33">
        <v>20</v>
      </c>
      <c r="G245" s="33">
        <v>20</v>
      </c>
      <c r="H245" s="34">
        <f>SUM('PACC - SNCC.F.053 (3)'!$D245:$G245)</f>
        <v>96</v>
      </c>
      <c r="I245" s="35">
        <v>262.5</v>
      </c>
      <c r="J245" s="35">
        <f t="shared" si="9"/>
        <v>25200</v>
      </c>
      <c r="K245" s="35"/>
      <c r="L245" s="33"/>
      <c r="M245" s="27"/>
      <c r="N245" s="35"/>
      <c r="O245" s="36"/>
      <c r="T245" s="32" t="s">
        <v>254</v>
      </c>
    </row>
    <row r="246" spans="1:20" s="31" customFormat="1">
      <c r="A246" s="33" t="s">
        <v>209</v>
      </c>
      <c r="B246" s="39" t="s">
        <v>666</v>
      </c>
      <c r="C246" s="39" t="s">
        <v>768</v>
      </c>
      <c r="D246" s="33">
        <v>40</v>
      </c>
      <c r="E246" s="33">
        <v>30</v>
      </c>
      <c r="F246" s="33">
        <v>20</v>
      </c>
      <c r="G246" s="33">
        <v>30</v>
      </c>
      <c r="H246" s="34">
        <f>SUM('PACC - SNCC.F.053 (3)'!$D246:$G246)</f>
        <v>120</v>
      </c>
      <c r="I246" s="35">
        <v>94.95</v>
      </c>
      <c r="J246" s="35">
        <f t="shared" si="9"/>
        <v>11394</v>
      </c>
      <c r="K246" s="35"/>
      <c r="L246" s="33"/>
      <c r="M246" s="27"/>
      <c r="N246" s="35"/>
      <c r="O246" s="36"/>
      <c r="T246" s="32" t="s">
        <v>256</v>
      </c>
    </row>
    <row r="247" spans="1:20" s="31" customFormat="1">
      <c r="A247" s="33" t="s">
        <v>209</v>
      </c>
      <c r="B247" s="39" t="s">
        <v>667</v>
      </c>
      <c r="C247" s="39" t="s">
        <v>768</v>
      </c>
      <c r="D247" s="33">
        <v>12</v>
      </c>
      <c r="E247" s="33">
        <v>12</v>
      </c>
      <c r="F247" s="33">
        <v>12</v>
      </c>
      <c r="G247" s="33">
        <v>12</v>
      </c>
      <c r="H247" s="34">
        <f>SUM('PACC - SNCC.F.053 (3)'!$D247:$G247)</f>
        <v>48</v>
      </c>
      <c r="I247" s="35">
        <v>86.95</v>
      </c>
      <c r="J247" s="35">
        <f t="shared" si="9"/>
        <v>4173.6000000000004</v>
      </c>
      <c r="K247" s="35"/>
      <c r="L247" s="33"/>
      <c r="M247" s="27"/>
      <c r="N247" s="35"/>
      <c r="O247" s="36"/>
      <c r="T247" s="32" t="s">
        <v>257</v>
      </c>
    </row>
    <row r="248" spans="1:20" s="31" customFormat="1">
      <c r="A248" s="33" t="s">
        <v>209</v>
      </c>
      <c r="B248" s="39" t="s">
        <v>668</v>
      </c>
      <c r="C248" s="39" t="s">
        <v>768</v>
      </c>
      <c r="D248" s="33">
        <v>40</v>
      </c>
      <c r="E248" s="33">
        <v>30</v>
      </c>
      <c r="F248" s="33">
        <v>30</v>
      </c>
      <c r="G248" s="33">
        <v>36</v>
      </c>
      <c r="H248" s="34">
        <f>SUM('PACC - SNCC.F.053 (3)'!$D248:$G248)</f>
        <v>136</v>
      </c>
      <c r="I248" s="35">
        <v>115</v>
      </c>
      <c r="J248" s="35">
        <f t="shared" ref="J248:J269" si="10">+H248*I248</f>
        <v>15640</v>
      </c>
      <c r="K248" s="35"/>
      <c r="L248" s="33"/>
      <c r="M248" s="27"/>
      <c r="N248" s="35"/>
      <c r="O248" s="36"/>
      <c r="T248" s="32" t="s">
        <v>258</v>
      </c>
    </row>
    <row r="249" spans="1:20" s="31" customFormat="1">
      <c r="A249" s="33" t="s">
        <v>209</v>
      </c>
      <c r="B249" s="39" t="s">
        <v>669</v>
      </c>
      <c r="C249" s="39" t="s">
        <v>768</v>
      </c>
      <c r="D249" s="33">
        <v>4</v>
      </c>
      <c r="E249" s="33">
        <v>4</v>
      </c>
      <c r="F249" s="33">
        <v>4</v>
      </c>
      <c r="G249" s="33">
        <v>4</v>
      </c>
      <c r="H249" s="34">
        <f>SUM('PACC - SNCC.F.053 (3)'!$D249:$G249)</f>
        <v>16</v>
      </c>
      <c r="I249" s="35">
        <v>161.94999999999999</v>
      </c>
      <c r="J249" s="35">
        <f t="shared" si="10"/>
        <v>2591.1999999999998</v>
      </c>
      <c r="K249" s="35"/>
      <c r="L249" s="33"/>
      <c r="M249" s="27"/>
      <c r="N249" s="35"/>
      <c r="O249" s="36"/>
      <c r="T249" s="32" t="s">
        <v>259</v>
      </c>
    </row>
    <row r="250" spans="1:20" s="31" customFormat="1">
      <c r="A250" s="33" t="s">
        <v>209</v>
      </c>
      <c r="B250" s="39" t="s">
        <v>670</v>
      </c>
      <c r="C250" s="39" t="s">
        <v>768</v>
      </c>
      <c r="D250" s="33">
        <v>2</v>
      </c>
      <c r="E250" s="33">
        <v>2</v>
      </c>
      <c r="F250" s="33">
        <v>2</v>
      </c>
      <c r="G250" s="33">
        <v>2</v>
      </c>
      <c r="H250" s="34">
        <f>SUM('PACC - SNCC.F.053 (3)'!$D250:$G250)</f>
        <v>8</v>
      </c>
      <c r="I250" s="35">
        <v>86.95</v>
      </c>
      <c r="J250" s="35">
        <f t="shared" si="10"/>
        <v>695.6</v>
      </c>
      <c r="K250" s="35"/>
      <c r="L250" s="33"/>
      <c r="M250" s="27"/>
      <c r="N250" s="35"/>
      <c r="O250" s="36"/>
      <c r="T250" s="32" t="s">
        <v>260</v>
      </c>
    </row>
    <row r="251" spans="1:20" s="31" customFormat="1">
      <c r="A251" s="33" t="s">
        <v>209</v>
      </c>
      <c r="B251" s="39" t="s">
        <v>671</v>
      </c>
      <c r="C251" s="39" t="s">
        <v>768</v>
      </c>
      <c r="D251" s="33">
        <v>100</v>
      </c>
      <c r="E251" s="33">
        <v>100</v>
      </c>
      <c r="F251" s="33">
        <v>100</v>
      </c>
      <c r="G251" s="33">
        <v>100</v>
      </c>
      <c r="H251" s="34">
        <f>SUM('PACC - SNCC.F.053 (3)'!$D251:$G251)</f>
        <v>400</v>
      </c>
      <c r="I251" s="35">
        <v>186.44</v>
      </c>
      <c r="J251" s="35">
        <f t="shared" si="10"/>
        <v>74576</v>
      </c>
      <c r="K251" s="35"/>
      <c r="L251" s="33"/>
      <c r="M251" s="27"/>
      <c r="N251" s="35"/>
      <c r="O251" s="36"/>
      <c r="T251" s="32" t="s">
        <v>261</v>
      </c>
    </row>
    <row r="252" spans="1:20" s="31" customFormat="1">
      <c r="A252" s="33" t="s">
        <v>209</v>
      </c>
      <c r="B252" s="39" t="s">
        <v>672</v>
      </c>
      <c r="C252" s="39" t="s">
        <v>768</v>
      </c>
      <c r="D252" s="33">
        <v>120</v>
      </c>
      <c r="E252" s="33">
        <v>120</v>
      </c>
      <c r="F252" s="33">
        <v>120</v>
      </c>
      <c r="G252" s="33">
        <v>120</v>
      </c>
      <c r="H252" s="34">
        <f>SUM('PACC - SNCC.F.053 (3)'!$D252:$G252)</f>
        <v>480</v>
      </c>
      <c r="I252" s="35">
        <v>37.950000000000003</v>
      </c>
      <c r="J252" s="35">
        <f t="shared" si="10"/>
        <v>18216</v>
      </c>
      <c r="K252" s="35"/>
      <c r="L252" s="33"/>
      <c r="M252" s="27"/>
      <c r="N252" s="35"/>
      <c r="O252" s="36"/>
      <c r="T252" s="32" t="s">
        <v>262</v>
      </c>
    </row>
    <row r="253" spans="1:20" s="31" customFormat="1">
      <c r="A253" s="33" t="s">
        <v>209</v>
      </c>
      <c r="B253" s="39" t="s">
        <v>673</v>
      </c>
      <c r="C253" s="39" t="s">
        <v>768</v>
      </c>
      <c r="D253" s="33">
        <v>50</v>
      </c>
      <c r="E253" s="33">
        <v>40</v>
      </c>
      <c r="F253" s="33">
        <v>40</v>
      </c>
      <c r="G253" s="33">
        <v>40</v>
      </c>
      <c r="H253" s="34">
        <f>SUM('PACC - SNCC.F.053 (3)'!$D253:$G253)</f>
        <v>170</v>
      </c>
      <c r="I253" s="35">
        <v>136.94999999999999</v>
      </c>
      <c r="J253" s="35">
        <f t="shared" si="10"/>
        <v>23281.499999999996</v>
      </c>
      <c r="K253" s="35"/>
      <c r="L253" s="33"/>
      <c r="M253" s="27"/>
      <c r="N253" s="35"/>
      <c r="O253" s="36"/>
      <c r="T253" s="32" t="s">
        <v>263</v>
      </c>
    </row>
    <row r="254" spans="1:20" s="31" customFormat="1">
      <c r="A254" s="33" t="s">
        <v>209</v>
      </c>
      <c r="B254" s="39" t="s">
        <v>674</v>
      </c>
      <c r="C254" s="39" t="s">
        <v>768</v>
      </c>
      <c r="D254" s="33">
        <v>30</v>
      </c>
      <c r="E254" s="33">
        <v>65</v>
      </c>
      <c r="F254" s="33">
        <v>84</v>
      </c>
      <c r="G254" s="33">
        <v>68</v>
      </c>
      <c r="H254" s="34">
        <f>SUM('PACC - SNCC.F.053 (3)'!$D254:$G254)</f>
        <v>247</v>
      </c>
      <c r="I254" s="35">
        <v>75</v>
      </c>
      <c r="J254" s="35">
        <f t="shared" si="10"/>
        <v>18525</v>
      </c>
      <c r="K254" s="35"/>
      <c r="L254" s="33"/>
      <c r="M254" s="27"/>
      <c r="N254" s="35"/>
      <c r="O254" s="36"/>
      <c r="T254" s="32" t="s">
        <v>264</v>
      </c>
    </row>
    <row r="255" spans="1:20" s="31" customFormat="1">
      <c r="A255" s="33" t="s">
        <v>209</v>
      </c>
      <c r="B255" s="39" t="s">
        <v>675</v>
      </c>
      <c r="C255" s="39" t="s">
        <v>768</v>
      </c>
      <c r="D255" s="33">
        <v>12</v>
      </c>
      <c r="E255" s="33">
        <v>12</v>
      </c>
      <c r="F255" s="33">
        <v>12</v>
      </c>
      <c r="G255" s="33">
        <v>10</v>
      </c>
      <c r="H255" s="34">
        <f>SUM('PACC - SNCC.F.053 (3)'!$D255:$G255)</f>
        <v>46</v>
      </c>
      <c r="I255" s="35">
        <v>302.95</v>
      </c>
      <c r="J255" s="35">
        <f t="shared" si="10"/>
        <v>13935.699999999999</v>
      </c>
      <c r="K255" s="35"/>
      <c r="L255" s="33"/>
      <c r="M255" s="27"/>
      <c r="N255" s="35"/>
      <c r="O255" s="36"/>
      <c r="T255" s="32" t="s">
        <v>266</v>
      </c>
    </row>
    <row r="256" spans="1:20" s="31" customFormat="1">
      <c r="A256" s="33" t="s">
        <v>209</v>
      </c>
      <c r="B256" s="39" t="s">
        <v>776</v>
      </c>
      <c r="C256" s="39" t="s">
        <v>768</v>
      </c>
      <c r="D256" s="41">
        <v>12</v>
      </c>
      <c r="E256" s="41">
        <v>12</v>
      </c>
      <c r="F256" s="41">
        <v>18</v>
      </c>
      <c r="G256" s="41">
        <v>16</v>
      </c>
      <c r="H256" s="42">
        <f>SUM('PACC - SNCC.F.053 (3)'!$D256:$G256)</f>
        <v>58</v>
      </c>
      <c r="I256" s="43">
        <v>152.94999999999999</v>
      </c>
      <c r="J256" s="43">
        <f>+H256*I256</f>
        <v>8871.0999999999985</v>
      </c>
      <c r="K256" s="43"/>
      <c r="L256" s="41"/>
      <c r="M256" s="27"/>
      <c r="N256" s="43"/>
      <c r="O256" s="44"/>
      <c r="T256" s="32"/>
    </row>
    <row r="257" spans="1:20" s="31" customFormat="1">
      <c r="A257" s="33"/>
      <c r="B257" s="39" t="s">
        <v>646</v>
      </c>
      <c r="C257" s="39" t="s">
        <v>768</v>
      </c>
      <c r="D257" s="33">
        <v>60</v>
      </c>
      <c r="E257" s="33">
        <v>20</v>
      </c>
      <c r="F257" s="33">
        <v>25</v>
      </c>
      <c r="G257" s="33">
        <v>20</v>
      </c>
      <c r="H257" s="34">
        <f>SUM('PACC - SNCC.F.053 (3)'!$D257:$G257)</f>
        <v>125</v>
      </c>
      <c r="I257" s="35">
        <v>40</v>
      </c>
      <c r="J257" s="35">
        <f t="shared" ref="J257:J259" si="11">+H257*I257</f>
        <v>5000</v>
      </c>
      <c r="K257" s="35"/>
      <c r="L257" s="33"/>
      <c r="M257" s="27"/>
      <c r="N257" s="35"/>
      <c r="O257" s="36"/>
      <c r="T257" s="32" t="s">
        <v>267</v>
      </c>
    </row>
    <row r="258" spans="1:20" s="31" customFormat="1">
      <c r="A258" s="33"/>
      <c r="B258" s="39" t="s">
        <v>647</v>
      </c>
      <c r="C258" s="39" t="s">
        <v>768</v>
      </c>
      <c r="D258" s="33"/>
      <c r="E258" s="33">
        <v>20</v>
      </c>
      <c r="F258" s="33"/>
      <c r="G258" s="33"/>
      <c r="H258" s="34">
        <f>SUM('PACC - SNCC.F.053 (3)'!$D258:$G258)</f>
        <v>20</v>
      </c>
      <c r="I258" s="35">
        <v>24.95</v>
      </c>
      <c r="J258" s="35">
        <f t="shared" si="11"/>
        <v>499</v>
      </c>
      <c r="K258" s="56"/>
      <c r="L258" s="33"/>
      <c r="M258" s="27"/>
      <c r="N258" s="35"/>
      <c r="O258" s="36"/>
      <c r="T258" s="32"/>
    </row>
    <row r="259" spans="1:20" s="31" customFormat="1">
      <c r="A259" s="33"/>
      <c r="B259" s="39" t="s">
        <v>648</v>
      </c>
      <c r="C259" s="39" t="s">
        <v>768</v>
      </c>
      <c r="D259" s="33"/>
      <c r="E259" s="33">
        <v>12</v>
      </c>
      <c r="F259" s="33">
        <v>6</v>
      </c>
      <c r="G259" s="33">
        <v>12</v>
      </c>
      <c r="H259" s="34">
        <f>SUM('PACC - SNCC.F.053 (3)'!$D259:$G259)</f>
        <v>30</v>
      </c>
      <c r="I259" s="35">
        <v>50</v>
      </c>
      <c r="J259" s="35">
        <f t="shared" si="11"/>
        <v>1500</v>
      </c>
      <c r="K259" s="56"/>
      <c r="L259" s="33"/>
      <c r="M259" s="27"/>
      <c r="N259" s="35"/>
      <c r="O259" s="36"/>
      <c r="T259" s="32"/>
    </row>
    <row r="260" spans="1:20" s="31" customFormat="1">
      <c r="A260" s="33"/>
      <c r="B260" s="39" t="s">
        <v>676</v>
      </c>
      <c r="C260" s="39" t="s">
        <v>768</v>
      </c>
      <c r="D260" s="33">
        <v>6</v>
      </c>
      <c r="E260" s="33">
        <v>6</v>
      </c>
      <c r="F260" s="33">
        <v>6</v>
      </c>
      <c r="G260" s="33">
        <v>6</v>
      </c>
      <c r="H260" s="34">
        <f>SUM('PACC - SNCC.F.053 (3)'!$D260:$G260)</f>
        <v>24</v>
      </c>
      <c r="I260" s="35">
        <v>24</v>
      </c>
      <c r="J260" s="35">
        <f>+H260*I260</f>
        <v>576</v>
      </c>
      <c r="K260" s="56"/>
      <c r="L260" s="33"/>
      <c r="M260" s="27"/>
      <c r="N260" s="35"/>
      <c r="O260" s="36"/>
      <c r="T260" s="32"/>
    </row>
    <row r="261" spans="1:20" s="31" customFormat="1">
      <c r="A261" s="33"/>
      <c r="B261" s="39" t="s">
        <v>677</v>
      </c>
      <c r="C261" s="39" t="s">
        <v>768</v>
      </c>
      <c r="D261" s="33">
        <v>24</v>
      </c>
      <c r="E261" s="33">
        <v>12</v>
      </c>
      <c r="F261" s="33">
        <v>12</v>
      </c>
      <c r="G261" s="33">
        <v>12</v>
      </c>
      <c r="H261" s="34">
        <f>SUM('PACC - SNCC.F.053 (3)'!$D261:$G261)</f>
        <v>60</v>
      </c>
      <c r="I261" s="35">
        <v>59.95</v>
      </c>
      <c r="J261" s="35">
        <f t="shared" si="10"/>
        <v>3597</v>
      </c>
      <c r="K261" s="35"/>
      <c r="L261" s="33"/>
      <c r="M261" s="27"/>
      <c r="N261" s="35"/>
      <c r="O261" s="36"/>
      <c r="T261" s="32" t="s">
        <v>268</v>
      </c>
    </row>
    <row r="262" spans="1:20" s="31" customFormat="1">
      <c r="A262" s="33"/>
      <c r="B262" s="39" t="s">
        <v>678</v>
      </c>
      <c r="C262" s="39" t="s">
        <v>768</v>
      </c>
      <c r="D262" s="33">
        <v>30</v>
      </c>
      <c r="E262" s="33">
        <v>24</v>
      </c>
      <c r="F262" s="33">
        <v>20</v>
      </c>
      <c r="G262" s="33">
        <v>18</v>
      </c>
      <c r="H262" s="34">
        <f>SUM('PACC - SNCC.F.053 (3)'!$D262:$G262)</f>
        <v>92</v>
      </c>
      <c r="I262" s="35">
        <v>13</v>
      </c>
      <c r="J262" s="35">
        <f t="shared" si="10"/>
        <v>1196</v>
      </c>
      <c r="K262" s="35"/>
      <c r="L262" s="33"/>
      <c r="M262" s="27"/>
      <c r="N262" s="35"/>
      <c r="O262" s="36"/>
      <c r="T262" s="32" t="s">
        <v>269</v>
      </c>
    </row>
    <row r="263" spans="1:20" s="31" customFormat="1">
      <c r="A263" s="33"/>
      <c r="B263" s="39" t="s">
        <v>679</v>
      </c>
      <c r="C263" s="39" t="s">
        <v>768</v>
      </c>
      <c r="D263" s="33">
        <v>2</v>
      </c>
      <c r="E263" s="33">
        <v>5</v>
      </c>
      <c r="F263" s="33">
        <v>3</v>
      </c>
      <c r="G263" s="33">
        <v>2</v>
      </c>
      <c r="H263" s="34">
        <f>SUM('PACC - SNCC.F.053 (3)'!$D263:$G263)</f>
        <v>12</v>
      </c>
      <c r="I263" s="35">
        <v>1057</v>
      </c>
      <c r="J263" s="35">
        <f t="shared" si="10"/>
        <v>12684</v>
      </c>
      <c r="K263" s="35"/>
      <c r="L263" s="33"/>
      <c r="M263" s="27"/>
      <c r="N263" s="35"/>
      <c r="O263" s="36"/>
      <c r="T263" s="32" t="s">
        <v>270</v>
      </c>
    </row>
    <row r="264" spans="1:20" s="31" customFormat="1">
      <c r="A264" s="33" t="s">
        <v>209</v>
      </c>
      <c r="B264" s="39" t="s">
        <v>680</v>
      </c>
      <c r="C264" s="39" t="s">
        <v>768</v>
      </c>
      <c r="D264" s="33">
        <v>45</v>
      </c>
      <c r="E264" s="33">
        <v>30</v>
      </c>
      <c r="F264" s="33">
        <v>20</v>
      </c>
      <c r="G264" s="33">
        <v>28</v>
      </c>
      <c r="H264" s="34">
        <f>SUM('PACC - SNCC.F.053 (3)'!$D264:$G264)</f>
        <v>123</v>
      </c>
      <c r="I264" s="35">
        <v>47.95</v>
      </c>
      <c r="J264" s="35">
        <f t="shared" si="10"/>
        <v>5897.85</v>
      </c>
      <c r="K264" s="35"/>
      <c r="L264" s="33"/>
      <c r="M264" s="27"/>
      <c r="N264" s="35"/>
      <c r="O264" s="36"/>
      <c r="T264" s="32" t="s">
        <v>271</v>
      </c>
    </row>
    <row r="265" spans="1:20" s="31" customFormat="1">
      <c r="A265" s="33" t="s">
        <v>779</v>
      </c>
      <c r="B265" s="39" t="s">
        <v>681</v>
      </c>
      <c r="C265" s="39" t="s">
        <v>768</v>
      </c>
      <c r="D265" s="33">
        <v>92</v>
      </c>
      <c r="E265" s="33">
        <v>100</v>
      </c>
      <c r="F265" s="33">
        <v>138</v>
      </c>
      <c r="G265" s="33">
        <v>125</v>
      </c>
      <c r="H265" s="34">
        <f>SUM('PACC - SNCC.F.053 (3)'!$D265:$G265)</f>
        <v>455</v>
      </c>
      <c r="I265" s="35">
        <v>104.95</v>
      </c>
      <c r="J265" s="35">
        <f t="shared" si="10"/>
        <v>47752.25</v>
      </c>
      <c r="K265" s="35"/>
      <c r="L265" s="33"/>
      <c r="M265" s="27"/>
      <c r="N265" s="35"/>
      <c r="O265" s="36"/>
      <c r="T265" s="32" t="s">
        <v>272</v>
      </c>
    </row>
    <row r="266" spans="1:20" s="31" customFormat="1">
      <c r="A266" s="33" t="s">
        <v>780</v>
      </c>
      <c r="B266" s="39" t="s">
        <v>682</v>
      </c>
      <c r="C266" s="39" t="s">
        <v>768</v>
      </c>
      <c r="D266" s="33">
        <v>95</v>
      </c>
      <c r="E266" s="33">
        <v>190</v>
      </c>
      <c r="F266" s="33">
        <v>166</v>
      </c>
      <c r="G266" s="33">
        <v>160</v>
      </c>
      <c r="H266" s="34">
        <f>SUM('PACC - SNCC.F.053 (3)'!$D266:$G266)</f>
        <v>611</v>
      </c>
      <c r="I266" s="35">
        <v>47.95</v>
      </c>
      <c r="J266" s="35">
        <f t="shared" si="10"/>
        <v>29297.45</v>
      </c>
      <c r="K266" s="35"/>
      <c r="L266" s="33"/>
      <c r="M266" s="27"/>
      <c r="N266" s="35"/>
      <c r="O266" s="36"/>
      <c r="T266" s="32" t="s">
        <v>273</v>
      </c>
    </row>
    <row r="267" spans="1:20" s="31" customFormat="1">
      <c r="A267" s="33" t="s">
        <v>781</v>
      </c>
      <c r="B267" s="39" t="s">
        <v>683</v>
      </c>
      <c r="C267" s="39" t="s">
        <v>768</v>
      </c>
      <c r="D267" s="33">
        <v>350</v>
      </c>
      <c r="E267" s="33">
        <v>200</v>
      </c>
      <c r="F267" s="33">
        <v>165</v>
      </c>
      <c r="G267" s="33">
        <v>200</v>
      </c>
      <c r="H267" s="34">
        <f>SUM('PACC - SNCC.F.053 (3)'!$D267:$G267)</f>
        <v>915</v>
      </c>
      <c r="I267" s="35">
        <v>75</v>
      </c>
      <c r="J267" s="35">
        <f t="shared" si="10"/>
        <v>68625</v>
      </c>
      <c r="K267" s="35"/>
      <c r="L267" s="33"/>
      <c r="M267" s="27"/>
      <c r="N267" s="35"/>
      <c r="O267" s="36"/>
      <c r="T267" s="32" t="s">
        <v>274</v>
      </c>
    </row>
    <row r="268" spans="1:20" s="31" customFormat="1">
      <c r="A268" s="33" t="s">
        <v>782</v>
      </c>
      <c r="B268" s="39" t="s">
        <v>684</v>
      </c>
      <c r="C268" s="39" t="s">
        <v>768</v>
      </c>
      <c r="D268" s="33">
        <v>300</v>
      </c>
      <c r="E268" s="33">
        <v>150</v>
      </c>
      <c r="F268" s="33">
        <v>150</v>
      </c>
      <c r="G268" s="33">
        <v>200</v>
      </c>
      <c r="H268" s="34">
        <f>SUM('PACC - SNCC.F.053 (3)'!$D268:$G268)</f>
        <v>800</v>
      </c>
      <c r="I268" s="35">
        <v>80</v>
      </c>
      <c r="J268" s="35">
        <f t="shared" si="10"/>
        <v>64000</v>
      </c>
      <c r="K268" s="35"/>
      <c r="L268" s="33"/>
      <c r="M268" s="27"/>
      <c r="N268" s="35"/>
      <c r="O268" s="36"/>
      <c r="T268" s="32" t="s">
        <v>275</v>
      </c>
    </row>
    <row r="269" spans="1:20" s="31" customFormat="1">
      <c r="A269" s="27"/>
      <c r="B269" s="39" t="s">
        <v>685</v>
      </c>
      <c r="C269" s="39" t="s">
        <v>768</v>
      </c>
      <c r="D269" s="27">
        <v>36</v>
      </c>
      <c r="E269" s="27">
        <v>12</v>
      </c>
      <c r="F269" s="27">
        <v>12</v>
      </c>
      <c r="G269" s="27">
        <v>12</v>
      </c>
      <c r="H269" s="29">
        <f>SUM('PACC - SNCC.F.053 (3)'!$D269:$G269)</f>
        <v>72</v>
      </c>
      <c r="I269" s="30">
        <v>45</v>
      </c>
      <c r="J269" s="30">
        <f t="shared" si="10"/>
        <v>3240</v>
      </c>
      <c r="K269" s="30"/>
      <c r="L269" s="27"/>
      <c r="M269" s="27"/>
      <c r="N269" s="30"/>
      <c r="O269" s="37"/>
      <c r="T269" s="32" t="s">
        <v>276</v>
      </c>
    </row>
    <row r="270" spans="1:20" s="31" customFormat="1">
      <c r="A270" s="33" t="s">
        <v>57</v>
      </c>
      <c r="B270" s="40" t="s">
        <v>686</v>
      </c>
      <c r="C270" s="39" t="s">
        <v>768</v>
      </c>
      <c r="D270" s="33"/>
      <c r="E270" s="33"/>
      <c r="F270" s="33"/>
      <c r="G270" s="33"/>
      <c r="H270" s="34">
        <f>SUM('PACC - SNCC.F.053 (3)'!$D270:$G270)</f>
        <v>0</v>
      </c>
      <c r="I270" s="35"/>
      <c r="J270" s="35">
        <v>1503900</v>
      </c>
      <c r="K270" s="35">
        <f>Tabla13[[#This Row],[COSTO TOTAL UNITARIO ESTIMADO]]</f>
        <v>1503900</v>
      </c>
      <c r="L270" s="33" t="s">
        <v>17</v>
      </c>
      <c r="M270" s="27" t="s">
        <v>770</v>
      </c>
      <c r="N270" s="35"/>
      <c r="O270" s="36"/>
      <c r="T270" s="32" t="s">
        <v>277</v>
      </c>
    </row>
    <row r="271" spans="1:20" s="31" customFormat="1">
      <c r="A271" s="33" t="s">
        <v>59</v>
      </c>
      <c r="B271" s="40" t="s">
        <v>687</v>
      </c>
      <c r="C271" s="39" t="s">
        <v>768</v>
      </c>
      <c r="D271" s="33">
        <v>30</v>
      </c>
      <c r="E271" s="33">
        <v>20</v>
      </c>
      <c r="F271" s="33">
        <v>10</v>
      </c>
      <c r="G271" s="33">
        <v>10</v>
      </c>
      <c r="H271" s="34">
        <f>SUM('PACC - SNCC.F.053 (3)'!$D271:$G271)</f>
        <v>70</v>
      </c>
      <c r="I271" s="35">
        <v>1975</v>
      </c>
      <c r="J271" s="35">
        <f t="shared" ref="J271:J274" si="12">+H271*I271</f>
        <v>138250</v>
      </c>
      <c r="K271" s="35">
        <f>+J274+J273+J272+Tabla13[[#This Row],[COSTO TOTAL UNITARIO ESTIMADO]]</f>
        <v>186730.6</v>
      </c>
      <c r="L271" s="33" t="s">
        <v>18</v>
      </c>
      <c r="M271" s="27" t="s">
        <v>770</v>
      </c>
      <c r="N271" s="35"/>
      <c r="O271" s="36"/>
      <c r="T271" s="32" t="s">
        <v>278</v>
      </c>
    </row>
    <row r="272" spans="1:20" s="31" customFormat="1">
      <c r="A272" s="33" t="s">
        <v>783</v>
      </c>
      <c r="B272" s="40" t="s">
        <v>688</v>
      </c>
      <c r="C272" s="39" t="s">
        <v>768</v>
      </c>
      <c r="D272" s="33">
        <v>30</v>
      </c>
      <c r="E272" s="33">
        <v>20</v>
      </c>
      <c r="F272" s="33">
        <v>10</v>
      </c>
      <c r="G272" s="33">
        <v>10</v>
      </c>
      <c r="H272" s="34">
        <f>SUM('PACC - SNCC.F.053 (3)'!$D272:$G272)</f>
        <v>70</v>
      </c>
      <c r="I272" s="35">
        <v>230.86</v>
      </c>
      <c r="J272" s="35">
        <f t="shared" si="12"/>
        <v>16160.2</v>
      </c>
      <c r="K272" s="35"/>
      <c r="L272" s="33"/>
      <c r="M272" s="27"/>
      <c r="N272" s="35"/>
      <c r="O272" s="36"/>
      <c r="T272" s="32" t="s">
        <v>279</v>
      </c>
    </row>
    <row r="273" spans="1:20" s="31" customFormat="1">
      <c r="A273" s="33" t="s">
        <v>784</v>
      </c>
      <c r="B273" s="40" t="s">
        <v>689</v>
      </c>
      <c r="C273" s="39" t="s">
        <v>768</v>
      </c>
      <c r="D273" s="33">
        <v>30</v>
      </c>
      <c r="E273" s="33">
        <v>20</v>
      </c>
      <c r="F273" s="33">
        <v>10</v>
      </c>
      <c r="G273" s="33">
        <v>10</v>
      </c>
      <c r="H273" s="34">
        <f>SUM('PACC - SNCC.F.053 (3)'!$D273:$G273)</f>
        <v>70</v>
      </c>
      <c r="I273" s="35">
        <v>230.86</v>
      </c>
      <c r="J273" s="35">
        <f t="shared" si="12"/>
        <v>16160.2</v>
      </c>
      <c r="K273" s="35"/>
      <c r="L273" s="33"/>
      <c r="M273" s="27"/>
      <c r="N273" s="35"/>
      <c r="O273" s="36"/>
      <c r="T273" s="32" t="s">
        <v>280</v>
      </c>
    </row>
    <row r="274" spans="1:20" s="31" customFormat="1">
      <c r="A274" s="33" t="s">
        <v>785</v>
      </c>
      <c r="B274" s="40" t="s">
        <v>688</v>
      </c>
      <c r="C274" s="39" t="s">
        <v>768</v>
      </c>
      <c r="D274" s="27">
        <v>30</v>
      </c>
      <c r="E274" s="27">
        <v>20</v>
      </c>
      <c r="F274" s="27">
        <v>10</v>
      </c>
      <c r="G274" s="27">
        <v>10</v>
      </c>
      <c r="H274" s="29">
        <f>SUM('PACC - SNCC.F.053 (3)'!$D274:$G274)</f>
        <v>70</v>
      </c>
      <c r="I274" s="30">
        <v>230.86</v>
      </c>
      <c r="J274" s="30">
        <f t="shared" si="12"/>
        <v>16160.2</v>
      </c>
      <c r="K274" s="30"/>
      <c r="L274" s="27"/>
      <c r="M274" s="27"/>
      <c r="N274" s="30"/>
      <c r="O274" s="37"/>
      <c r="T274" s="38" t="s">
        <v>14</v>
      </c>
    </row>
    <row r="275" spans="1:20" s="31" customFormat="1">
      <c r="A275" s="27" t="s">
        <v>316</v>
      </c>
      <c r="B275" s="40" t="s">
        <v>690</v>
      </c>
      <c r="C275" s="39" t="s">
        <v>768</v>
      </c>
      <c r="D275" s="27">
        <v>5</v>
      </c>
      <c r="E275" s="27">
        <v>1</v>
      </c>
      <c r="F275" s="27"/>
      <c r="G275" s="27"/>
      <c r="H275" s="29">
        <f>SUM('PACC - SNCC.F.053 (3)'!$D275:$G275)</f>
        <v>6</v>
      </c>
      <c r="I275" s="30"/>
      <c r="J275" s="30">
        <f>2065000+1000000</f>
        <v>3065000</v>
      </c>
      <c r="K275" s="30">
        <f>Tabla13[[#This Row],[COSTO TOTAL UNITARIO ESTIMADO]]</f>
        <v>3065000</v>
      </c>
      <c r="L275" s="27" t="s">
        <v>20</v>
      </c>
      <c r="M275" s="27" t="s">
        <v>770</v>
      </c>
      <c r="N275" s="30"/>
      <c r="O275" s="37"/>
      <c r="T275" s="32" t="s">
        <v>281</v>
      </c>
    </row>
    <row r="276" spans="1:20" s="31" customFormat="1">
      <c r="A276" s="33" t="s">
        <v>292</v>
      </c>
      <c r="B276" s="40" t="s">
        <v>691</v>
      </c>
      <c r="C276" s="39" t="s">
        <v>768</v>
      </c>
      <c r="D276" s="33">
        <v>1</v>
      </c>
      <c r="E276" s="33"/>
      <c r="F276" s="33"/>
      <c r="G276" s="33"/>
      <c r="H276" s="34">
        <f>SUM('PACC - SNCC.F.053 (3)'!$D276:$G276)</f>
        <v>1</v>
      </c>
      <c r="I276" s="35"/>
      <c r="J276" s="35">
        <v>2500000</v>
      </c>
      <c r="K276" s="35">
        <f>+Tabla13[[#This Row],[COSTO TOTAL UNITARIO ESTIMADO]]+J277</f>
        <v>4600000</v>
      </c>
      <c r="L276" s="33" t="s">
        <v>20</v>
      </c>
      <c r="M276" s="27" t="s">
        <v>770</v>
      </c>
      <c r="N276" s="35"/>
      <c r="O276" s="36"/>
      <c r="T276" s="32" t="s">
        <v>282</v>
      </c>
    </row>
    <row r="277" spans="1:20" s="31" customFormat="1">
      <c r="A277" s="33" t="s">
        <v>292</v>
      </c>
      <c r="B277" s="40" t="s">
        <v>692</v>
      </c>
      <c r="C277" s="39" t="s">
        <v>768</v>
      </c>
      <c r="D277" s="33">
        <v>1</v>
      </c>
      <c r="E277" s="33"/>
      <c r="F277" s="33"/>
      <c r="G277" s="33"/>
      <c r="H277" s="34">
        <f>SUM('PACC - SNCC.F.053 (3)'!$D277:$G277)</f>
        <v>1</v>
      </c>
      <c r="I277" s="35"/>
      <c r="J277" s="35">
        <v>2100000</v>
      </c>
      <c r="K277" s="35"/>
      <c r="L277" s="33"/>
      <c r="M277" s="27"/>
      <c r="N277" s="35"/>
      <c r="O277" s="36"/>
      <c r="T277" s="32" t="s">
        <v>283</v>
      </c>
    </row>
    <row r="278" spans="1:20" s="31" customFormat="1">
      <c r="A278" s="33" t="s">
        <v>286</v>
      </c>
      <c r="B278" s="40" t="s">
        <v>693</v>
      </c>
      <c r="C278" s="39" t="s">
        <v>768</v>
      </c>
      <c r="D278" s="33">
        <v>1</v>
      </c>
      <c r="E278" s="33">
        <v>1</v>
      </c>
      <c r="F278" s="33">
        <v>1</v>
      </c>
      <c r="G278" s="33">
        <v>1</v>
      </c>
      <c r="H278" s="34">
        <f>SUM('PACC - SNCC.F.053 (3)'!$D278:$G278)</f>
        <v>4</v>
      </c>
      <c r="I278" s="35">
        <v>90000</v>
      </c>
      <c r="J278" s="35">
        <f>+H278*I278</f>
        <v>360000</v>
      </c>
      <c r="K278" s="35">
        <f>Tabla13[[#This Row],[COSTO TOTAL UNITARIO ESTIMADO]]</f>
        <v>360000</v>
      </c>
      <c r="L278" s="33" t="s">
        <v>18</v>
      </c>
      <c r="M278" s="27" t="s">
        <v>770</v>
      </c>
      <c r="N278" s="35"/>
      <c r="O278" s="36"/>
      <c r="T278" s="32" t="s">
        <v>284</v>
      </c>
    </row>
    <row r="279" spans="1:20" s="31" customFormat="1">
      <c r="A279" s="27" t="s">
        <v>156</v>
      </c>
      <c r="B279" s="40" t="s">
        <v>694</v>
      </c>
      <c r="C279" s="39" t="s">
        <v>768</v>
      </c>
      <c r="D279" s="27">
        <v>3</v>
      </c>
      <c r="E279" s="27">
        <v>3</v>
      </c>
      <c r="F279" s="27">
        <v>3</v>
      </c>
      <c r="G279" s="27">
        <v>3</v>
      </c>
      <c r="H279" s="29">
        <f>SUM('PACC - SNCC.F.053 (3)'!$D279:$G279)</f>
        <v>12</v>
      </c>
      <c r="I279" s="30">
        <v>50000</v>
      </c>
      <c r="J279" s="30">
        <f t="shared" ref="J279" si="13">+H279*I279</f>
        <v>600000</v>
      </c>
      <c r="K279" s="30">
        <f>Tabla13[[#This Row],[COSTO TOTAL UNITARIO ESTIMADO]]</f>
        <v>600000</v>
      </c>
      <c r="L279" s="27" t="s">
        <v>18</v>
      </c>
      <c r="M279" s="27" t="s">
        <v>770</v>
      </c>
      <c r="N279" s="30"/>
      <c r="O279" s="37"/>
      <c r="T279" s="32" t="s">
        <v>285</v>
      </c>
    </row>
    <row r="280" spans="1:20" s="31" customFormat="1">
      <c r="A280" s="27" t="s">
        <v>315</v>
      </c>
      <c r="B280" s="40" t="s">
        <v>777</v>
      </c>
      <c r="C280" s="39" t="s">
        <v>768</v>
      </c>
      <c r="D280" s="27">
        <v>6</v>
      </c>
      <c r="E280" s="27">
        <v>6</v>
      </c>
      <c r="F280" s="27">
        <v>6</v>
      </c>
      <c r="G280" s="27">
        <v>6</v>
      </c>
      <c r="H280" s="29">
        <f>SUM('PACC - SNCC.F.053 (3)'!$D280:$G280)</f>
        <v>24</v>
      </c>
      <c r="I280" s="30">
        <v>45000</v>
      </c>
      <c r="J280" s="30">
        <f>+H280*I280</f>
        <v>1080000</v>
      </c>
      <c r="K280" s="30">
        <f>Tabla13[[#This Row],[COSTO TOTAL UNITARIO ESTIMADO]]</f>
        <v>1080000</v>
      </c>
      <c r="L280" s="27" t="s">
        <v>18</v>
      </c>
      <c r="M280" s="27" t="s">
        <v>770</v>
      </c>
      <c r="N280" s="30"/>
      <c r="O280" s="37"/>
      <c r="T280" s="32"/>
    </row>
    <row r="281" spans="1:20" s="31" customFormat="1">
      <c r="A281" s="45" t="s">
        <v>311</v>
      </c>
      <c r="B281" s="40" t="s">
        <v>787</v>
      </c>
      <c r="C281" s="39" t="s">
        <v>768</v>
      </c>
      <c r="D281" s="45">
        <v>4</v>
      </c>
      <c r="E281" s="45">
        <v>4</v>
      </c>
      <c r="F281" s="45">
        <v>4</v>
      </c>
      <c r="G281" s="45">
        <v>4</v>
      </c>
      <c r="H281" s="46">
        <f>SUM('PACC - SNCC.F.053 (3)'!$D281:$G281)</f>
        <v>16</v>
      </c>
      <c r="I281" s="47">
        <v>29300</v>
      </c>
      <c r="J281" s="47">
        <f>+H281*I281</f>
        <v>468800</v>
      </c>
      <c r="K281" s="47">
        <f>Tabla13[[#This Row],[COSTO TOTAL UNITARIO ESTIMADO]]</f>
        <v>468800</v>
      </c>
      <c r="L281" s="45" t="s">
        <v>18</v>
      </c>
      <c r="M281" s="45" t="s">
        <v>770</v>
      </c>
      <c r="N281" s="47"/>
      <c r="O281" s="48"/>
      <c r="T281" s="32"/>
    </row>
    <row r="282" spans="1:20" s="31" customFormat="1">
      <c r="A282" s="33" t="s">
        <v>341</v>
      </c>
      <c r="B282" s="40" t="s">
        <v>786</v>
      </c>
      <c r="C282" s="39" t="s">
        <v>768</v>
      </c>
      <c r="D282" s="33">
        <v>1</v>
      </c>
      <c r="E282" s="33"/>
      <c r="F282" s="33">
        <v>1</v>
      </c>
      <c r="G282" s="33"/>
      <c r="H282" s="34">
        <f>SUM('PACC - SNCC.F.053 (3)'!$D282:$G282)</f>
        <v>2</v>
      </c>
      <c r="I282" s="35">
        <v>550000</v>
      </c>
      <c r="J282" s="35">
        <f t="shared" ref="J282" si="14">+H282*I282</f>
        <v>1100000</v>
      </c>
      <c r="K282" s="35">
        <f>Tabla13[[#This Row],[COSTO TOTAL UNITARIO ESTIMADO]]</f>
        <v>1100000</v>
      </c>
      <c r="L282" s="33" t="s">
        <v>18</v>
      </c>
      <c r="M282" s="27" t="s">
        <v>770</v>
      </c>
      <c r="N282" s="35"/>
      <c r="O282" s="36"/>
      <c r="T282" s="32" t="s">
        <v>286</v>
      </c>
    </row>
    <row r="283" spans="1:20" s="31" customFormat="1">
      <c r="A283" s="33" t="s">
        <v>329</v>
      </c>
      <c r="B283" s="40" t="s">
        <v>695</v>
      </c>
      <c r="C283" s="39" t="s">
        <v>768</v>
      </c>
      <c r="D283" s="33">
        <v>6</v>
      </c>
      <c r="E283" s="33">
        <v>6</v>
      </c>
      <c r="F283" s="33">
        <v>6</v>
      </c>
      <c r="G283" s="33">
        <v>6</v>
      </c>
      <c r="H283" s="34">
        <f>SUM('PACC - SNCC.F.053 (3)'!$D283:$G283)</f>
        <v>24</v>
      </c>
      <c r="I283" s="35">
        <v>300000</v>
      </c>
      <c r="J283" s="35">
        <f t="shared" ref="J283:J291" si="15">+H283*I283</f>
        <v>7200000</v>
      </c>
      <c r="K283" s="35">
        <f>Tabla13[[#This Row],[COSTO TOTAL UNITARIO ESTIMADO]]+J284</f>
        <v>9200000</v>
      </c>
      <c r="L283" s="33" t="s">
        <v>18</v>
      </c>
      <c r="M283" s="27" t="s">
        <v>770</v>
      </c>
      <c r="N283" s="35"/>
      <c r="O283" s="36"/>
      <c r="T283" s="32" t="s">
        <v>288</v>
      </c>
    </row>
    <row r="284" spans="1:20" s="31" customFormat="1">
      <c r="A284" s="33" t="s">
        <v>329</v>
      </c>
      <c r="B284" s="40" t="s">
        <v>767</v>
      </c>
      <c r="C284" s="39" t="s">
        <v>768</v>
      </c>
      <c r="D284" s="41"/>
      <c r="E284" s="41">
        <v>1</v>
      </c>
      <c r="F284" s="41"/>
      <c r="G284" s="41"/>
      <c r="H284" s="42">
        <f>SUM('PACC - SNCC.F.053 (3)'!$D284:$G284)</f>
        <v>1</v>
      </c>
      <c r="I284" s="43">
        <v>2000000</v>
      </c>
      <c r="J284" s="43">
        <f>+H284*I284</f>
        <v>2000000</v>
      </c>
      <c r="K284" s="68"/>
      <c r="L284" s="41"/>
      <c r="M284" s="27"/>
      <c r="N284" s="43"/>
      <c r="O284" s="44"/>
      <c r="T284" s="32"/>
    </row>
    <row r="285" spans="1:20" s="31" customFormat="1">
      <c r="A285" s="33" t="s">
        <v>266</v>
      </c>
      <c r="B285" s="40" t="s">
        <v>696</v>
      </c>
      <c r="C285" s="39" t="s">
        <v>768</v>
      </c>
      <c r="D285" s="33">
        <v>90</v>
      </c>
      <c r="E285" s="33"/>
      <c r="F285" s="33"/>
      <c r="G285" s="33"/>
      <c r="H285" s="34">
        <f>SUM('PACC - SNCC.F.053 (3)'!$D285:$G285)</f>
        <v>90</v>
      </c>
      <c r="I285" s="35">
        <v>700</v>
      </c>
      <c r="J285" s="35">
        <f t="shared" si="15"/>
        <v>63000</v>
      </c>
      <c r="K285" s="35">
        <f>Tabla13[[#This Row],[COSTO TOTAL UNITARIO ESTIMADO]]+J286+J287+J288+J289+J290+J291</f>
        <v>2553000</v>
      </c>
      <c r="L285" s="33" t="s">
        <v>17</v>
      </c>
      <c r="M285" s="27" t="s">
        <v>770</v>
      </c>
      <c r="N285" s="35"/>
      <c r="O285" s="36"/>
      <c r="T285" s="32" t="s">
        <v>289</v>
      </c>
    </row>
    <row r="286" spans="1:20" s="31" customFormat="1">
      <c r="A286" s="33" t="s">
        <v>266</v>
      </c>
      <c r="B286" s="40" t="s">
        <v>697</v>
      </c>
      <c r="C286" s="39" t="s">
        <v>768</v>
      </c>
      <c r="D286" s="33">
        <v>5000</v>
      </c>
      <c r="E286" s="33">
        <v>5000</v>
      </c>
      <c r="F286" s="33">
        <v>5000</v>
      </c>
      <c r="G286" s="33">
        <v>5000</v>
      </c>
      <c r="H286" s="34">
        <f>SUM('PACC - SNCC.F.053 (3)'!$D286:$G286)</f>
        <v>20000</v>
      </c>
      <c r="I286" s="35">
        <v>3</v>
      </c>
      <c r="J286" s="35">
        <f t="shared" si="15"/>
        <v>60000</v>
      </c>
      <c r="K286" s="35"/>
      <c r="L286" s="33"/>
      <c r="M286" s="27"/>
      <c r="N286" s="35"/>
      <c r="O286" s="36"/>
      <c r="T286" s="32" t="s">
        <v>290</v>
      </c>
    </row>
    <row r="287" spans="1:20" s="31" customFormat="1">
      <c r="A287" s="33" t="s">
        <v>266</v>
      </c>
      <c r="B287" s="40" t="s">
        <v>698</v>
      </c>
      <c r="C287" s="39" t="s">
        <v>768</v>
      </c>
      <c r="D287" s="33"/>
      <c r="E287" s="33"/>
      <c r="F287" s="33"/>
      <c r="G287" s="33"/>
      <c r="H287" s="34">
        <f>SUM('PACC - SNCC.F.053 (3)'!$D287:$G287)</f>
        <v>0</v>
      </c>
      <c r="I287" s="35"/>
      <c r="J287" s="35">
        <v>1800000</v>
      </c>
      <c r="K287" s="35"/>
      <c r="L287" s="33"/>
      <c r="M287" s="27"/>
      <c r="N287" s="35"/>
      <c r="O287" s="36"/>
      <c r="T287" s="32" t="s">
        <v>291</v>
      </c>
    </row>
    <row r="288" spans="1:20" s="31" customFormat="1">
      <c r="A288" s="33" t="s">
        <v>266</v>
      </c>
      <c r="B288" s="40" t="s">
        <v>700</v>
      </c>
      <c r="C288" s="39" t="s">
        <v>768</v>
      </c>
      <c r="D288" s="33">
        <v>1</v>
      </c>
      <c r="E288" s="33"/>
      <c r="F288" s="33"/>
      <c r="G288" s="33"/>
      <c r="H288" s="34">
        <f>SUM('PACC - SNCC.F.053 (3)'!$D288:$G288)</f>
        <v>1</v>
      </c>
      <c r="I288" s="35">
        <v>300000</v>
      </c>
      <c r="J288" s="35">
        <f t="shared" si="15"/>
        <v>300000</v>
      </c>
      <c r="K288" s="35"/>
      <c r="L288" s="33"/>
      <c r="M288" s="27"/>
      <c r="N288" s="35"/>
      <c r="O288" s="36"/>
      <c r="T288" s="32" t="s">
        <v>296</v>
      </c>
    </row>
    <row r="289" spans="1:23" s="31" customFormat="1">
      <c r="A289" s="33" t="s">
        <v>266</v>
      </c>
      <c r="B289" s="40" t="s">
        <v>702</v>
      </c>
      <c r="C289" s="39" t="s">
        <v>768</v>
      </c>
      <c r="D289" s="33"/>
      <c r="E289" s="33"/>
      <c r="F289" s="33"/>
      <c r="G289" s="33"/>
      <c r="H289" s="34">
        <f>SUM('PACC - SNCC.F.053 (3)'!$D289:$G289)</f>
        <v>0</v>
      </c>
      <c r="I289" s="35"/>
      <c r="J289" s="35">
        <f t="shared" si="15"/>
        <v>0</v>
      </c>
      <c r="K289" s="35"/>
      <c r="L289" s="33"/>
      <c r="M289" s="27"/>
      <c r="N289" s="35"/>
      <c r="O289" s="36"/>
      <c r="T289" s="32" t="s">
        <v>298</v>
      </c>
    </row>
    <row r="290" spans="1:23" s="31" customFormat="1">
      <c r="A290" s="33" t="s">
        <v>266</v>
      </c>
      <c r="B290" s="40" t="s">
        <v>703</v>
      </c>
      <c r="C290" s="39" t="s">
        <v>768</v>
      </c>
      <c r="D290" s="33">
        <v>5</v>
      </c>
      <c r="E290" s="33"/>
      <c r="F290" s="33"/>
      <c r="G290" s="33">
        <v>5</v>
      </c>
      <c r="H290" s="34">
        <f>SUM('PACC - SNCC.F.053 (3)'!$D290:$G290)</f>
        <v>10</v>
      </c>
      <c r="I290" s="35">
        <v>3000</v>
      </c>
      <c r="J290" s="35">
        <f t="shared" si="15"/>
        <v>30000</v>
      </c>
      <c r="K290" s="35"/>
      <c r="L290" s="33"/>
      <c r="M290" s="27"/>
      <c r="N290" s="35"/>
      <c r="O290" s="36"/>
      <c r="T290" s="32" t="s">
        <v>299</v>
      </c>
    </row>
    <row r="291" spans="1:23" s="31" customFormat="1">
      <c r="A291" s="27" t="s">
        <v>266</v>
      </c>
      <c r="B291" s="40" t="s">
        <v>704</v>
      </c>
      <c r="C291" s="39" t="s">
        <v>768</v>
      </c>
      <c r="D291" s="27">
        <v>250</v>
      </c>
      <c r="E291" s="27">
        <v>750</v>
      </c>
      <c r="F291" s="27">
        <v>250</v>
      </c>
      <c r="G291" s="27">
        <v>250</v>
      </c>
      <c r="H291" s="29">
        <f>SUM('PACC - SNCC.F.053 (3)'!$D291:$G291)</f>
        <v>1500</v>
      </c>
      <c r="I291" s="30">
        <v>200</v>
      </c>
      <c r="J291" s="30">
        <f t="shared" si="15"/>
        <v>300000</v>
      </c>
      <c r="K291" s="30"/>
      <c r="L291" s="27"/>
      <c r="M291" s="27"/>
      <c r="N291" s="30"/>
      <c r="O291" s="37"/>
      <c r="T291" s="32" t="s">
        <v>300</v>
      </c>
    </row>
    <row r="292" spans="1:23" s="31" customFormat="1">
      <c r="A292" s="33" t="s">
        <v>185</v>
      </c>
      <c r="B292" s="40" t="s">
        <v>701</v>
      </c>
      <c r="C292" s="39" t="s">
        <v>768</v>
      </c>
      <c r="D292" s="33">
        <v>100</v>
      </c>
      <c r="E292" s="33"/>
      <c r="F292" s="33"/>
      <c r="G292" s="33">
        <v>100</v>
      </c>
      <c r="H292" s="34">
        <f>SUM('PACC - SNCC.F.053 (3)'!$D292:$G292)</f>
        <v>200</v>
      </c>
      <c r="I292" s="35">
        <v>360</v>
      </c>
      <c r="J292" s="35">
        <f>+H292*I292</f>
        <v>72000</v>
      </c>
      <c r="K292" s="35">
        <f>SUM(J292:J304)</f>
        <v>1741520.1</v>
      </c>
      <c r="L292" s="33" t="s">
        <v>17</v>
      </c>
      <c r="M292" s="27" t="s">
        <v>770</v>
      </c>
      <c r="N292" s="35"/>
      <c r="O292" s="36"/>
      <c r="T292" s="32" t="s">
        <v>297</v>
      </c>
    </row>
    <row r="293" spans="1:23" s="31" customFormat="1">
      <c r="A293" s="27" t="s">
        <v>185</v>
      </c>
      <c r="B293" s="28" t="s">
        <v>579</v>
      </c>
      <c r="C293" s="40" t="s">
        <v>768</v>
      </c>
      <c r="D293" s="27">
        <v>8</v>
      </c>
      <c r="E293" s="27">
        <v>15</v>
      </c>
      <c r="F293" s="27">
        <v>15</v>
      </c>
      <c r="G293" s="27">
        <v>15</v>
      </c>
      <c r="H293" s="29">
        <f>SUM('PACC - SNCC.F.053 (3)'!$D293:$G293)</f>
        <v>53</v>
      </c>
      <c r="I293" s="30">
        <v>240</v>
      </c>
      <c r="J293" s="30">
        <f>+H293*I293</f>
        <v>12720</v>
      </c>
      <c r="K293" s="30"/>
      <c r="L293" s="27"/>
      <c r="M293" s="27"/>
      <c r="N293" s="30"/>
      <c r="O293" s="27"/>
      <c r="T293" s="32" t="s">
        <v>139</v>
      </c>
      <c r="W293" s="33"/>
    </row>
    <row r="294" spans="1:23" s="31" customFormat="1">
      <c r="A294" s="33" t="s">
        <v>185</v>
      </c>
      <c r="B294" s="40" t="s">
        <v>705</v>
      </c>
      <c r="C294" s="39" t="s">
        <v>768</v>
      </c>
      <c r="D294" s="33">
        <v>10</v>
      </c>
      <c r="E294" s="33">
        <v>10</v>
      </c>
      <c r="F294" s="33">
        <v>10</v>
      </c>
      <c r="G294" s="33">
        <v>10</v>
      </c>
      <c r="H294" s="34">
        <f>SUM('PACC - SNCC.F.053 (3)'!$D294:$G294)</f>
        <v>40</v>
      </c>
      <c r="I294" s="35">
        <v>400</v>
      </c>
      <c r="J294" s="35">
        <f t="shared" ref="J294:J309" si="16">+H294*I294</f>
        <v>16000</v>
      </c>
      <c r="K294" s="35"/>
      <c r="L294" s="33"/>
      <c r="M294" s="27"/>
      <c r="N294" s="35"/>
      <c r="O294" s="36"/>
      <c r="T294" s="32" t="s">
        <v>301</v>
      </c>
    </row>
    <row r="295" spans="1:23" s="31" customFormat="1">
      <c r="A295" s="33" t="s">
        <v>185</v>
      </c>
      <c r="B295" s="40" t="s">
        <v>706</v>
      </c>
      <c r="C295" s="39" t="s">
        <v>768</v>
      </c>
      <c r="D295" s="33">
        <v>1</v>
      </c>
      <c r="E295" s="33">
        <v>1</v>
      </c>
      <c r="F295" s="33">
        <v>1</v>
      </c>
      <c r="G295" s="33">
        <v>1</v>
      </c>
      <c r="H295" s="34">
        <f>SUM('PACC - SNCC.F.053 (3)'!$D295:$G295)</f>
        <v>4</v>
      </c>
      <c r="I295" s="35">
        <v>45000</v>
      </c>
      <c r="J295" s="35">
        <f t="shared" si="16"/>
        <v>180000</v>
      </c>
      <c r="K295" s="35"/>
      <c r="L295" s="33"/>
      <c r="M295" s="27"/>
      <c r="N295" s="35"/>
      <c r="O295" s="36"/>
      <c r="T295" s="32" t="s">
        <v>302</v>
      </c>
    </row>
    <row r="296" spans="1:23" s="31" customFormat="1">
      <c r="A296" s="33" t="s">
        <v>185</v>
      </c>
      <c r="B296" s="40" t="s">
        <v>707</v>
      </c>
      <c r="C296" s="39" t="s">
        <v>768</v>
      </c>
      <c r="D296" s="33">
        <v>12</v>
      </c>
      <c r="E296" s="33">
        <v>8</v>
      </c>
      <c r="F296" s="33">
        <v>8</v>
      </c>
      <c r="G296" s="33">
        <v>8</v>
      </c>
      <c r="H296" s="34">
        <f>SUM('PACC - SNCC.F.053 (3)'!$D296:$G296)</f>
        <v>36</v>
      </c>
      <c r="I296" s="35">
        <v>20000</v>
      </c>
      <c r="J296" s="35">
        <f t="shared" si="16"/>
        <v>720000</v>
      </c>
      <c r="K296" s="35"/>
      <c r="L296" s="33"/>
      <c r="M296" s="27"/>
      <c r="N296" s="35"/>
      <c r="O296" s="36"/>
      <c r="T296" s="32" t="s">
        <v>303</v>
      </c>
    </row>
    <row r="297" spans="1:23" s="31" customFormat="1">
      <c r="A297" s="33" t="s">
        <v>185</v>
      </c>
      <c r="B297" s="40" t="s">
        <v>708</v>
      </c>
      <c r="C297" s="39" t="s">
        <v>768</v>
      </c>
      <c r="D297" s="33">
        <v>2</v>
      </c>
      <c r="E297" s="33">
        <v>2</v>
      </c>
      <c r="F297" s="33">
        <v>2</v>
      </c>
      <c r="G297" s="33">
        <v>2</v>
      </c>
      <c r="H297" s="34">
        <f>SUM('PACC - SNCC.F.053 (3)'!$D297:$G297)</f>
        <v>8</v>
      </c>
      <c r="I297" s="35">
        <v>26000</v>
      </c>
      <c r="J297" s="35">
        <f t="shared" si="16"/>
        <v>208000</v>
      </c>
      <c r="K297" s="35"/>
      <c r="L297" s="33"/>
      <c r="M297" s="27"/>
      <c r="N297" s="35"/>
      <c r="O297" s="36"/>
      <c r="T297" s="32" t="s">
        <v>304</v>
      </c>
    </row>
    <row r="298" spans="1:23" s="31" customFormat="1">
      <c r="A298" s="33" t="s">
        <v>185</v>
      </c>
      <c r="B298" s="40" t="s">
        <v>709</v>
      </c>
      <c r="C298" s="39" t="s">
        <v>768</v>
      </c>
      <c r="D298" s="33">
        <v>1</v>
      </c>
      <c r="E298" s="33">
        <v>1</v>
      </c>
      <c r="F298" s="33">
        <v>1</v>
      </c>
      <c r="G298" s="33">
        <v>1</v>
      </c>
      <c r="H298" s="34">
        <f>SUM('PACC - SNCC.F.053 (3)'!$D298:$G298)</f>
        <v>4</v>
      </c>
      <c r="I298" s="35">
        <v>15000</v>
      </c>
      <c r="J298" s="35">
        <f t="shared" si="16"/>
        <v>60000</v>
      </c>
      <c r="K298" s="35"/>
      <c r="L298" s="33"/>
      <c r="M298" s="27"/>
      <c r="N298" s="35"/>
      <c r="O298" s="36"/>
      <c r="T298" s="32" t="s">
        <v>305</v>
      </c>
    </row>
    <row r="299" spans="1:23" s="31" customFormat="1">
      <c r="A299" s="33" t="s">
        <v>185</v>
      </c>
      <c r="B299" s="40" t="s">
        <v>710</v>
      </c>
      <c r="C299" s="39" t="s">
        <v>768</v>
      </c>
      <c r="D299" s="33">
        <v>8</v>
      </c>
      <c r="E299" s="33">
        <v>15</v>
      </c>
      <c r="F299" s="33">
        <v>8</v>
      </c>
      <c r="G299" s="33">
        <v>8</v>
      </c>
      <c r="H299" s="34">
        <f>SUM('PACC - SNCC.F.053 (3)'!$D299:$G299)</f>
        <v>39</v>
      </c>
      <c r="I299" s="35">
        <v>500</v>
      </c>
      <c r="J299" s="35">
        <f t="shared" si="16"/>
        <v>19500</v>
      </c>
      <c r="K299" s="35"/>
      <c r="L299" s="33"/>
      <c r="M299" s="27"/>
      <c r="N299" s="35"/>
      <c r="O299" s="36"/>
      <c r="T299" s="32" t="s">
        <v>306</v>
      </c>
    </row>
    <row r="300" spans="1:23" s="31" customFormat="1">
      <c r="A300" s="33" t="s">
        <v>185</v>
      </c>
      <c r="B300" s="40" t="s">
        <v>546</v>
      </c>
      <c r="C300" s="39" t="s">
        <v>768</v>
      </c>
      <c r="D300" s="33">
        <v>12</v>
      </c>
      <c r="E300" s="33">
        <v>14</v>
      </c>
      <c r="F300" s="33">
        <v>10</v>
      </c>
      <c r="G300" s="33">
        <v>10</v>
      </c>
      <c r="H300" s="34">
        <f>SUM('PACC - SNCC.F.053 (3)'!$D300:$G300)</f>
        <v>46</v>
      </c>
      <c r="I300" s="35">
        <v>30</v>
      </c>
      <c r="J300" s="35">
        <f t="shared" si="16"/>
        <v>1380</v>
      </c>
      <c r="K300" s="35"/>
      <c r="L300" s="33"/>
      <c r="M300" s="27"/>
      <c r="N300" s="35"/>
      <c r="O300" s="36"/>
      <c r="T300" s="32" t="s">
        <v>307</v>
      </c>
    </row>
    <row r="301" spans="1:23" s="31" customFormat="1">
      <c r="A301" s="33" t="s">
        <v>185</v>
      </c>
      <c r="B301" s="40" t="s">
        <v>711</v>
      </c>
      <c r="C301" s="39" t="s">
        <v>768</v>
      </c>
      <c r="D301" s="33"/>
      <c r="E301" s="33"/>
      <c r="F301" s="33"/>
      <c r="G301" s="33"/>
      <c r="H301" s="34">
        <f>SUM('PACC - SNCC.F.053 (3)'!$D301:$G301)</f>
        <v>0</v>
      </c>
      <c r="I301" s="35"/>
      <c r="J301" s="35">
        <v>400000</v>
      </c>
      <c r="K301" s="35"/>
      <c r="L301" s="33"/>
      <c r="M301" s="27"/>
      <c r="N301" s="35"/>
      <c r="O301" s="36"/>
      <c r="T301" s="32" t="s">
        <v>311</v>
      </c>
    </row>
    <row r="302" spans="1:23" s="31" customFormat="1">
      <c r="A302" s="27" t="s">
        <v>185</v>
      </c>
      <c r="B302" s="28" t="s">
        <v>534</v>
      </c>
      <c r="C302" s="40" t="s">
        <v>768</v>
      </c>
      <c r="D302" s="27">
        <v>12</v>
      </c>
      <c r="E302" s="27">
        <v>12</v>
      </c>
      <c r="F302" s="27">
        <v>12</v>
      </c>
      <c r="G302" s="27">
        <v>12</v>
      </c>
      <c r="H302" s="29">
        <f>SUM('PACC - SNCC.F.053 (3)'!$D302:$G302)</f>
        <v>48</v>
      </c>
      <c r="I302" s="30">
        <v>450</v>
      </c>
      <c r="J302" s="30">
        <f>+H302*I302</f>
        <v>21600</v>
      </c>
      <c r="K302" s="30"/>
      <c r="L302" s="27"/>
      <c r="M302" s="27"/>
      <c r="N302" s="30"/>
      <c r="O302" s="27"/>
      <c r="T302" s="32" t="s">
        <v>89</v>
      </c>
      <c r="W302" s="33"/>
    </row>
    <row r="303" spans="1:23" s="31" customFormat="1">
      <c r="A303" s="27" t="s">
        <v>185</v>
      </c>
      <c r="B303" s="28" t="s">
        <v>546</v>
      </c>
      <c r="C303" s="40" t="s">
        <v>768</v>
      </c>
      <c r="D303" s="27">
        <v>12</v>
      </c>
      <c r="E303" s="27">
        <v>14</v>
      </c>
      <c r="F303" s="27">
        <v>14</v>
      </c>
      <c r="G303" s="27">
        <v>14</v>
      </c>
      <c r="H303" s="29">
        <f>SUM('PACC - SNCC.F.053 (3)'!$D303:$G303)</f>
        <v>54</v>
      </c>
      <c r="I303" s="30">
        <v>28.15</v>
      </c>
      <c r="J303" s="30">
        <f>+H303*I303</f>
        <v>1520.1</v>
      </c>
      <c r="K303" s="30"/>
      <c r="L303" s="27"/>
      <c r="M303" s="27"/>
      <c r="N303" s="30"/>
      <c r="O303" s="27"/>
      <c r="T303" s="32" t="s">
        <v>102</v>
      </c>
      <c r="W303" s="33"/>
    </row>
    <row r="304" spans="1:23" s="31" customFormat="1">
      <c r="A304" s="27" t="s">
        <v>185</v>
      </c>
      <c r="B304" s="28" t="s">
        <v>547</v>
      </c>
      <c r="C304" s="40" t="s">
        <v>768</v>
      </c>
      <c r="D304" s="27">
        <v>12</v>
      </c>
      <c r="E304" s="27">
        <v>12</v>
      </c>
      <c r="F304" s="27">
        <v>12</v>
      </c>
      <c r="G304" s="27">
        <v>12</v>
      </c>
      <c r="H304" s="29">
        <f>SUM('PACC - SNCC.F.053 (3)'!$D304:$G304)</f>
        <v>48</v>
      </c>
      <c r="I304" s="30">
        <v>600</v>
      </c>
      <c r="J304" s="30">
        <f>+H304*I304</f>
        <v>28800</v>
      </c>
      <c r="K304" s="30"/>
      <c r="L304" s="27"/>
      <c r="M304" s="27"/>
      <c r="N304" s="30"/>
      <c r="O304" s="27"/>
      <c r="T304" s="32" t="s">
        <v>103</v>
      </c>
      <c r="W304" s="33"/>
    </row>
    <row r="305" spans="1:20" s="31" customFormat="1">
      <c r="A305" s="33" t="s">
        <v>187</v>
      </c>
      <c r="B305" s="40" t="s">
        <v>712</v>
      </c>
      <c r="C305" s="39" t="s">
        <v>768</v>
      </c>
      <c r="D305" s="33">
        <v>1</v>
      </c>
      <c r="E305" s="33">
        <v>1</v>
      </c>
      <c r="F305" s="33"/>
      <c r="G305" s="33"/>
      <c r="H305" s="34">
        <f>SUM('PACC - SNCC.F.053 (3)'!$D305:$G305)</f>
        <v>2</v>
      </c>
      <c r="I305" s="35">
        <v>365000</v>
      </c>
      <c r="J305" s="35">
        <f t="shared" si="16"/>
        <v>730000</v>
      </c>
      <c r="K305" s="35">
        <f>SUM(J305:J307)</f>
        <v>814000</v>
      </c>
      <c r="L305" s="33" t="s">
        <v>20</v>
      </c>
      <c r="M305" s="27" t="s">
        <v>770</v>
      </c>
      <c r="N305" s="35"/>
      <c r="O305" s="36"/>
      <c r="T305" s="32" t="s">
        <v>312</v>
      </c>
    </row>
    <row r="306" spans="1:20" s="31" customFormat="1">
      <c r="A306" s="33" t="s">
        <v>187</v>
      </c>
      <c r="B306" s="40" t="s">
        <v>713</v>
      </c>
      <c r="C306" s="39" t="s">
        <v>768</v>
      </c>
      <c r="D306" s="33">
        <v>1</v>
      </c>
      <c r="E306" s="33"/>
      <c r="F306" s="33"/>
      <c r="G306" s="33"/>
      <c r="H306" s="34">
        <f>SUM('PACC - SNCC.F.053 (3)'!$D306:$G306)</f>
        <v>1</v>
      </c>
      <c r="I306" s="35">
        <v>60000</v>
      </c>
      <c r="J306" s="35">
        <f t="shared" si="16"/>
        <v>60000</v>
      </c>
      <c r="K306" s="35"/>
      <c r="L306" s="33"/>
      <c r="M306" s="27"/>
      <c r="N306" s="35"/>
      <c r="O306" s="36"/>
      <c r="T306" s="32" t="s">
        <v>314</v>
      </c>
    </row>
    <row r="307" spans="1:20" s="31" customFormat="1">
      <c r="A307" s="33" t="s">
        <v>788</v>
      </c>
      <c r="B307" s="40" t="s">
        <v>714</v>
      </c>
      <c r="C307" s="39" t="s">
        <v>768</v>
      </c>
      <c r="D307" s="33">
        <v>1</v>
      </c>
      <c r="E307" s="33"/>
      <c r="F307" s="33"/>
      <c r="G307" s="33"/>
      <c r="H307" s="34">
        <f>SUM('PACC - SNCC.F.053 (3)'!$D307:$G307)</f>
        <v>1</v>
      </c>
      <c r="I307" s="35">
        <v>24000</v>
      </c>
      <c r="J307" s="35">
        <f t="shared" si="16"/>
        <v>24000</v>
      </c>
      <c r="K307" s="35"/>
      <c r="L307" s="33"/>
      <c r="M307" s="27"/>
      <c r="N307" s="35"/>
      <c r="O307" s="36"/>
      <c r="T307" s="32" t="s">
        <v>315</v>
      </c>
    </row>
    <row r="308" spans="1:20" s="31" customFormat="1">
      <c r="A308" s="33" t="s">
        <v>183</v>
      </c>
      <c r="B308" s="40" t="s">
        <v>715</v>
      </c>
      <c r="C308" s="39" t="s">
        <v>768</v>
      </c>
      <c r="D308" s="33">
        <v>25</v>
      </c>
      <c r="E308" s="33">
        <v>10</v>
      </c>
      <c r="F308" s="33">
        <v>10</v>
      </c>
      <c r="G308" s="33">
        <v>10</v>
      </c>
      <c r="H308" s="34">
        <f>SUM('PACC - SNCC.F.053 (3)'!$D308:$G308)</f>
        <v>55</v>
      </c>
      <c r="I308" s="35">
        <v>8000</v>
      </c>
      <c r="J308" s="35">
        <f t="shared" si="16"/>
        <v>440000</v>
      </c>
      <c r="K308" s="35">
        <f>Tabla13[[#This Row],[COSTO TOTAL UNITARIO ESTIMADO]]+J309</f>
        <v>470000</v>
      </c>
      <c r="L308" s="33" t="s">
        <v>17</v>
      </c>
      <c r="M308" s="27" t="s">
        <v>770</v>
      </c>
      <c r="N308" s="35"/>
      <c r="O308" s="36"/>
      <c r="T308" s="32" t="s">
        <v>316</v>
      </c>
    </row>
    <row r="309" spans="1:20" s="31" customFormat="1">
      <c r="A309" s="33" t="s">
        <v>789</v>
      </c>
      <c r="B309" s="40" t="s">
        <v>716</v>
      </c>
      <c r="C309" s="39" t="s">
        <v>768</v>
      </c>
      <c r="D309" s="33">
        <v>20</v>
      </c>
      <c r="E309" s="33">
        <v>10</v>
      </c>
      <c r="F309" s="33">
        <v>10</v>
      </c>
      <c r="G309" s="33">
        <v>10</v>
      </c>
      <c r="H309" s="34">
        <f>SUM('PACC - SNCC.F.053 (3)'!$D309:$G309)</f>
        <v>50</v>
      </c>
      <c r="I309" s="35">
        <v>600</v>
      </c>
      <c r="J309" s="35">
        <f t="shared" si="16"/>
        <v>30000</v>
      </c>
      <c r="K309" s="35"/>
      <c r="L309" s="33"/>
      <c r="M309" s="33"/>
      <c r="N309" s="35"/>
      <c r="O309" s="36"/>
      <c r="T309" s="32" t="s">
        <v>317</v>
      </c>
    </row>
    <row r="310" spans="1:20" s="31" customFormat="1">
      <c r="A310" s="33" t="s">
        <v>282</v>
      </c>
      <c r="B310" s="40" t="s">
        <v>790</v>
      </c>
      <c r="C310" s="39" t="s">
        <v>768</v>
      </c>
      <c r="D310" s="27">
        <v>3</v>
      </c>
      <c r="E310" s="27">
        <v>3</v>
      </c>
      <c r="F310" s="27">
        <v>3</v>
      </c>
      <c r="G310" s="27">
        <v>3</v>
      </c>
      <c r="H310" s="29">
        <f>SUM('PACC - SNCC.F.053 (3)'!$D310:$G310)</f>
        <v>12</v>
      </c>
      <c r="I310" s="30">
        <v>5500</v>
      </c>
      <c r="J310" s="30">
        <f>+H310*I310</f>
        <v>66000</v>
      </c>
      <c r="K310" s="30">
        <f>Tabla13[[#This Row],[COSTO TOTAL UNITARIO ESTIMADO]]</f>
        <v>66000</v>
      </c>
      <c r="L310" s="27" t="s">
        <v>18</v>
      </c>
      <c r="M310" s="27"/>
      <c r="N310" s="30"/>
      <c r="O310" s="37"/>
      <c r="T310" s="32"/>
    </row>
    <row r="311" spans="1:20" s="54" customFormat="1">
      <c r="A311" s="49" t="s">
        <v>258</v>
      </c>
      <c r="B311" s="50" t="s">
        <v>778</v>
      </c>
      <c r="C311" s="57"/>
      <c r="D311" s="51"/>
      <c r="E311" s="51">
        <v>1</v>
      </c>
      <c r="F311" s="51"/>
      <c r="G311" s="51"/>
      <c r="H311" s="52">
        <f>SUM('PACC - SNCC.F.053 (3)'!$D311:$G311)</f>
        <v>1</v>
      </c>
      <c r="I311" s="53">
        <v>500000</v>
      </c>
      <c r="J311" s="53">
        <f>+H311*I311</f>
        <v>500000</v>
      </c>
      <c r="K311" s="53"/>
      <c r="L311" s="51"/>
      <c r="M311" s="27" t="s">
        <v>770</v>
      </c>
      <c r="N311" s="53"/>
      <c r="O311" s="37"/>
      <c r="T311" s="32"/>
    </row>
    <row r="312" spans="1:20" s="54" customFormat="1">
      <c r="A312" s="49" t="s">
        <v>359</v>
      </c>
      <c r="B312" s="50" t="s">
        <v>759</v>
      </c>
      <c r="C312" s="57" t="s">
        <v>768</v>
      </c>
      <c r="D312" s="49"/>
      <c r="E312" s="49"/>
      <c r="F312" s="49"/>
      <c r="G312" s="49">
        <v>1</v>
      </c>
      <c r="H312" s="55">
        <f>SUM('PACC - SNCC.F.053 (3)'!$D312:$G312)</f>
        <v>1</v>
      </c>
      <c r="I312" s="56">
        <v>500000</v>
      </c>
      <c r="J312" s="56">
        <f t="shared" ref="J312:J315" si="17">+H312*I312</f>
        <v>500000</v>
      </c>
      <c r="K312" s="56">
        <f>Tabla13[[#This Row],[COSTO TOTAL UNITARIO ESTIMADO]]</f>
        <v>500000</v>
      </c>
      <c r="L312" s="49" t="s">
        <v>20</v>
      </c>
      <c r="M312" s="51" t="s">
        <v>770</v>
      </c>
      <c r="N312" s="56"/>
      <c r="O312" s="36"/>
      <c r="T312" s="32" t="s">
        <v>360</v>
      </c>
    </row>
    <row r="313" spans="1:20" s="54" customFormat="1">
      <c r="A313" s="49" t="s">
        <v>354</v>
      </c>
      <c r="B313" s="50" t="s">
        <v>760</v>
      </c>
      <c r="C313" s="57" t="s">
        <v>768</v>
      </c>
      <c r="D313" s="49"/>
      <c r="E313" s="49">
        <v>1</v>
      </c>
      <c r="F313" s="49"/>
      <c r="G313" s="49"/>
      <c r="H313" s="55">
        <f>SUM('PACC - SNCC.F.053 (3)'!$D313:$G313)</f>
        <v>1</v>
      </c>
      <c r="I313" s="56">
        <v>70000</v>
      </c>
      <c r="J313" s="56">
        <f t="shared" si="17"/>
        <v>70000</v>
      </c>
      <c r="K313" s="56"/>
      <c r="L313" s="49"/>
      <c r="M313" s="51"/>
      <c r="N313" s="56"/>
      <c r="O313" s="36"/>
      <c r="T313" s="32" t="s">
        <v>361</v>
      </c>
    </row>
    <row r="314" spans="1:20" s="54" customFormat="1">
      <c r="A314" s="49" t="s">
        <v>354</v>
      </c>
      <c r="B314" s="50" t="s">
        <v>761</v>
      </c>
      <c r="C314" s="57" t="s">
        <v>768</v>
      </c>
      <c r="D314" s="49"/>
      <c r="E314" s="49">
        <v>1</v>
      </c>
      <c r="F314" s="49"/>
      <c r="G314" s="49"/>
      <c r="H314" s="55">
        <f>SUM('PACC - SNCC.F.053 (3)'!$D314:$G314)</f>
        <v>1</v>
      </c>
      <c r="I314" s="56">
        <v>400000</v>
      </c>
      <c r="J314" s="56">
        <f t="shared" si="17"/>
        <v>400000</v>
      </c>
      <c r="K314" s="56"/>
      <c r="L314" s="49"/>
      <c r="M314" s="51"/>
      <c r="N314" s="56"/>
      <c r="O314" s="36"/>
      <c r="T314" s="32" t="s">
        <v>362</v>
      </c>
    </row>
    <row r="315" spans="1:20" s="54" customFormat="1">
      <c r="A315" s="49" t="s">
        <v>359</v>
      </c>
      <c r="B315" s="50" t="s">
        <v>762</v>
      </c>
      <c r="C315" s="57" t="s">
        <v>768</v>
      </c>
      <c r="D315" s="49"/>
      <c r="E315" s="49"/>
      <c r="F315" s="49"/>
      <c r="G315" s="49">
        <v>1</v>
      </c>
      <c r="H315" s="55">
        <f>SUM('PACC - SNCC.F.053 (3)'!$D315:$G315)</f>
        <v>1</v>
      </c>
      <c r="I315" s="56">
        <v>800000</v>
      </c>
      <c r="J315" s="56">
        <f t="shared" si="17"/>
        <v>800000</v>
      </c>
      <c r="K315" s="56"/>
      <c r="L315" s="49"/>
      <c r="M315" s="51"/>
      <c r="N315" s="56"/>
      <c r="O315" s="36"/>
      <c r="T315" s="32" t="s">
        <v>363</v>
      </c>
    </row>
    <row r="316" spans="1:20" s="54" customFormat="1">
      <c r="A316" s="49" t="s">
        <v>296</v>
      </c>
      <c r="B316" s="50" t="s">
        <v>763</v>
      </c>
      <c r="C316" s="57" t="s">
        <v>768</v>
      </c>
      <c r="D316" s="51"/>
      <c r="E316" s="51"/>
      <c r="F316" s="51"/>
      <c r="G316" s="51">
        <v>1</v>
      </c>
      <c r="H316" s="52">
        <f>SUM('PACC - SNCC.F.053 (3)'!$D316:$G316)</f>
        <v>1</v>
      </c>
      <c r="I316" s="53">
        <v>2800000</v>
      </c>
      <c r="J316" s="53">
        <f t="shared" ref="J316:J320" si="18">+H316*I316</f>
        <v>2800000</v>
      </c>
      <c r="K316" s="53"/>
      <c r="L316" s="51"/>
      <c r="M316" s="51"/>
      <c r="N316" s="53"/>
      <c r="O316" s="37"/>
      <c r="T316" s="32" t="s">
        <v>364</v>
      </c>
    </row>
    <row r="317" spans="1:20" s="54" customFormat="1">
      <c r="A317" s="49" t="s">
        <v>296</v>
      </c>
      <c r="B317" s="40" t="s">
        <v>764</v>
      </c>
      <c r="C317" s="57" t="s">
        <v>768</v>
      </c>
      <c r="D317" s="49"/>
      <c r="E317" s="49"/>
      <c r="F317" s="49"/>
      <c r="G317" s="49">
        <v>1</v>
      </c>
      <c r="H317" s="55">
        <f>SUM('PACC - SNCC.F.053 (3)'!$D317:$G317)</f>
        <v>1</v>
      </c>
      <c r="I317" s="56">
        <v>250000</v>
      </c>
      <c r="J317" s="56">
        <f t="shared" si="18"/>
        <v>250000</v>
      </c>
      <c r="K317" s="56">
        <f>Tabla13[[#This Row],[COSTO TOTAL UNITARIO ESTIMADO]]+J318+J319</f>
        <v>1650000</v>
      </c>
      <c r="L317" s="49" t="s">
        <v>20</v>
      </c>
      <c r="M317" s="51"/>
      <c r="N317" s="56"/>
      <c r="O317" s="36"/>
      <c r="T317" s="32"/>
    </row>
    <row r="318" spans="1:20" s="54" customFormat="1">
      <c r="A318" s="49" t="s">
        <v>296</v>
      </c>
      <c r="B318" s="50" t="s">
        <v>791</v>
      </c>
      <c r="C318" s="57" t="s">
        <v>768</v>
      </c>
      <c r="D318" s="49"/>
      <c r="E318" s="49">
        <v>1</v>
      </c>
      <c r="F318" s="49"/>
      <c r="G318" s="49"/>
      <c r="H318" s="55">
        <f>SUM('PACC - SNCC.F.053 (3)'!$D318:$G318)</f>
        <v>1</v>
      </c>
      <c r="I318" s="56">
        <v>600000</v>
      </c>
      <c r="J318" s="56">
        <f t="shared" si="18"/>
        <v>600000</v>
      </c>
      <c r="K318" s="56"/>
      <c r="L318" s="49"/>
      <c r="M318" s="51"/>
      <c r="N318" s="56"/>
      <c r="O318" s="36"/>
      <c r="T318" s="32"/>
    </row>
    <row r="319" spans="1:20" s="54" customFormat="1">
      <c r="A319" s="49" t="s">
        <v>296</v>
      </c>
      <c r="B319" s="50" t="s">
        <v>765</v>
      </c>
      <c r="C319" s="57" t="s">
        <v>768</v>
      </c>
      <c r="D319" s="49"/>
      <c r="E319" s="49"/>
      <c r="F319" s="49">
        <v>1</v>
      </c>
      <c r="G319" s="49"/>
      <c r="H319" s="55">
        <f>SUM('PACC - SNCC.F.053 (3)'!$D319:$G319)</f>
        <v>1</v>
      </c>
      <c r="I319" s="56">
        <v>800000</v>
      </c>
      <c r="J319" s="56">
        <f t="shared" si="18"/>
        <v>800000</v>
      </c>
      <c r="K319" s="56"/>
      <c r="L319" s="49"/>
      <c r="M319" s="51"/>
      <c r="N319" s="56"/>
      <c r="O319" s="36"/>
      <c r="T319" s="32"/>
    </row>
    <row r="320" spans="1:20" s="54" customFormat="1">
      <c r="A320" s="49" t="s">
        <v>88</v>
      </c>
      <c r="B320" s="50" t="s">
        <v>766</v>
      </c>
      <c r="C320" s="57" t="s">
        <v>768</v>
      </c>
      <c r="D320" s="49"/>
      <c r="E320" s="49">
        <v>2</v>
      </c>
      <c r="F320" s="49">
        <v>2</v>
      </c>
      <c r="G320" s="49"/>
      <c r="H320" s="55">
        <f>SUM('PACC - SNCC.F.053 (3)'!$D320:$G320)</f>
        <v>4</v>
      </c>
      <c r="I320" s="56">
        <v>1500000</v>
      </c>
      <c r="J320" s="56">
        <f t="shared" si="18"/>
        <v>6000000</v>
      </c>
      <c r="K320" s="56">
        <f>Tabla13[[#This Row],[COSTO TOTAL UNITARIO ESTIMADO]]</f>
        <v>6000000</v>
      </c>
      <c r="L320" s="49" t="s">
        <v>792</v>
      </c>
      <c r="M320" s="51"/>
      <c r="N320" s="56"/>
      <c r="O320" s="36"/>
      <c r="T320" s="32"/>
    </row>
    <row r="321" spans="1:20" s="31" customFormat="1">
      <c r="A321" s="49"/>
      <c r="B321" s="50"/>
      <c r="C321" s="57"/>
      <c r="D321" s="51"/>
      <c r="E321" s="51"/>
      <c r="F321" s="51"/>
      <c r="G321" s="51"/>
      <c r="H321" s="52"/>
      <c r="I321" s="53"/>
      <c r="J321" s="53"/>
      <c r="K321" s="53"/>
      <c r="L321" s="51"/>
      <c r="M321" s="51"/>
      <c r="N321" s="53"/>
      <c r="O321" s="37"/>
      <c r="T321" s="32" t="s">
        <v>366</v>
      </c>
    </row>
    <row r="322" spans="1:20" s="54" customFormat="1">
      <c r="A322" s="33"/>
      <c r="B322" s="40"/>
      <c r="C322" s="33"/>
      <c r="D322" s="27"/>
      <c r="E322" s="27"/>
      <c r="F322" s="27"/>
      <c r="G322" s="27"/>
      <c r="H322" s="29"/>
      <c r="I322" s="30"/>
      <c r="J322" s="30"/>
      <c r="K322" s="30"/>
      <c r="L322" s="27"/>
      <c r="M322" s="27"/>
      <c r="N322" s="30"/>
      <c r="O322" s="37"/>
      <c r="T322" s="32" t="s">
        <v>367</v>
      </c>
    </row>
    <row r="323" spans="1:20" s="54" customFormat="1">
      <c r="A323" s="49"/>
      <c r="B323" s="50"/>
      <c r="C323" s="49"/>
      <c r="D323" s="51"/>
      <c r="E323" s="51"/>
      <c r="F323" s="51"/>
      <c r="G323" s="51"/>
      <c r="H323" s="52"/>
      <c r="I323" s="53"/>
      <c r="J323" s="53"/>
      <c r="K323" s="53"/>
      <c r="L323" s="51"/>
      <c r="M323" s="51"/>
      <c r="N323" s="53"/>
      <c r="O323" s="37"/>
      <c r="T323" s="32" t="s">
        <v>368</v>
      </c>
    </row>
    <row r="324" spans="1:20" s="54" customFormat="1">
      <c r="A324" s="49"/>
      <c r="B324" s="50"/>
      <c r="C324" s="49"/>
      <c r="D324" s="49"/>
      <c r="E324" s="49"/>
      <c r="F324" s="49"/>
      <c r="G324" s="49"/>
      <c r="H324" s="55"/>
      <c r="I324" s="56"/>
      <c r="J324" s="56"/>
      <c r="K324" s="56"/>
      <c r="L324" s="49"/>
      <c r="M324" s="51"/>
      <c r="N324" s="56"/>
      <c r="O324" s="36"/>
      <c r="T324" s="32" t="s">
        <v>369</v>
      </c>
    </row>
    <row r="325" spans="1:20" s="54" customFormat="1">
      <c r="A325" s="49"/>
      <c r="B325" s="50"/>
      <c r="C325" s="49"/>
      <c r="D325" s="49"/>
      <c r="E325" s="49"/>
      <c r="F325" s="49"/>
      <c r="G325" s="49"/>
      <c r="H325" s="55"/>
      <c r="I325" s="56"/>
      <c r="J325" s="56"/>
      <c r="K325" s="56"/>
      <c r="L325" s="49"/>
      <c r="M325" s="51"/>
      <c r="N325" s="56"/>
      <c r="O325" s="36"/>
      <c r="T325" s="32" t="s">
        <v>370</v>
      </c>
    </row>
    <row r="326" spans="1:20" s="54" customFormat="1">
      <c r="A326" s="49"/>
      <c r="B326" s="50"/>
      <c r="C326" s="49"/>
      <c r="D326" s="49"/>
      <c r="E326" s="49"/>
      <c r="F326" s="49"/>
      <c r="G326" s="49"/>
      <c r="H326" s="55"/>
      <c r="I326" s="56"/>
      <c r="J326" s="56"/>
      <c r="K326" s="56"/>
      <c r="L326" s="49"/>
      <c r="M326" s="51"/>
      <c r="N326" s="56"/>
      <c r="O326" s="36"/>
      <c r="T326" s="32" t="s">
        <v>371</v>
      </c>
    </row>
    <row r="327" spans="1:20">
      <c r="A327" s="49"/>
      <c r="B327" s="50"/>
      <c r="C327" s="49"/>
      <c r="D327" s="49"/>
      <c r="E327" s="49"/>
      <c r="F327" s="49"/>
      <c r="G327" s="49"/>
      <c r="H327" s="55"/>
      <c r="I327" s="56"/>
      <c r="J327" s="56"/>
      <c r="K327" s="56"/>
      <c r="L327" s="49"/>
      <c r="M327" s="51"/>
      <c r="N327" s="56"/>
      <c r="O327" s="36"/>
      <c r="T327" s="5" t="s">
        <v>375</v>
      </c>
    </row>
    <row r="328" spans="1:20">
      <c r="O328" s="2"/>
      <c r="T328" s="5" t="s">
        <v>376</v>
      </c>
    </row>
    <row r="329" spans="1:20">
      <c r="O329" s="2"/>
    </row>
    <row r="330" spans="1:20">
      <c r="O330" s="2"/>
    </row>
    <row r="331" spans="1:20">
      <c r="O331" s="2"/>
    </row>
    <row r="332" spans="1:20">
      <c r="O332" s="2"/>
    </row>
    <row r="333" spans="1:20">
      <c r="O333" s="2"/>
    </row>
    <row r="334" spans="1:20">
      <c r="O334" s="2"/>
    </row>
    <row r="335" spans="1:20">
      <c r="O335" s="2"/>
    </row>
    <row r="336" spans="1:20">
      <c r="O336" s="2"/>
    </row>
    <row r="337" spans="15:15">
      <c r="O337" s="2"/>
    </row>
    <row r="338" spans="15:15">
      <c r="O338" s="2"/>
    </row>
  </sheetData>
  <mergeCells count="4">
    <mergeCell ref="A3:A5"/>
    <mergeCell ref="A6:O6"/>
    <mergeCell ref="A7:B7"/>
    <mergeCell ref="D9:G9"/>
  </mergeCells>
  <dataValidations xWindow="899" yWindow="712" count="11">
    <dataValidation allowBlank="1" showInputMessage="1" showErrorMessage="1" promptTitle="PACC" prompt="Digite la cantidad requerida en este período.&#10;" sqref="D227:G227 D293:G293 D16:G16 D142:G160 D162:G178 D11:G11"/>
    <dataValidation allowBlank="1" showInputMessage="1" showErrorMessage="1" promptTitle="PACC" prompt="Digite la descripción de la compra o contratación." sqref="B276:B282 B321 B286:B316 B220:B269 B11:B163"/>
    <dataValidation type="list" allowBlank="1" showInputMessage="1" showErrorMessage="1" promptTitle="PACC" prompt="Seleccione el procedimiento de selección." sqref="L321 L11:L319">
      <formula1>$W$11:$W$17</formula1>
    </dataValidation>
    <dataValidation allowBlank="1" showInputMessage="1" showErrorMessage="1" promptTitle="PACC" prompt="Digite las observaciones que considere." sqref="O321 O11:O319"/>
    <dataValidation allowBlank="1" showInputMessage="1" showErrorMessage="1" promptTitle="PACC" prompt="Digite el valor adquirido." sqref="N321 N11:N319"/>
    <dataValidation allowBlank="1" showInputMessage="1" showErrorMessage="1" promptTitle="PACC" prompt="Digite la fuente de financiamiento del procedimiento de referencia." sqref="M321 M310:M319 M11:M308"/>
    <dataValidation allowBlank="1" showInputMessage="1" showErrorMessage="1" promptTitle="PACC" prompt="Digite el precio unitario estimado.&#10;" sqref="I321 I11:I319 J163"/>
    <dataValidation allowBlank="1" showInputMessage="1" showErrorMessage="1" promptTitle="PACC" prompt="Digite la unidad de medida.&#10;&#10;" sqref="C321 C11:C319"/>
    <dataValidation allowBlank="1" showInputMessage="1" showErrorMessage="1" promptTitle="PACC" prompt="La cantidad total resultará de la suma de las cantidades requeridas en cada trimestre. " sqref="H321 H11:H319"/>
    <dataValidation allowBlank="1" showInputMessage="1" showErrorMessage="1" promptTitle="PACC" prompt="Este valor se calculará automáticamente, resultado de la multiplicación de la cantidad total por el precio unitario estimado." sqref="J321:K321 J288:K319 J164:J287 K162:K287 J11:K161 J162"/>
    <dataValidation type="list" allowBlank="1" showInputMessage="1" showErrorMessage="1" promptTitle="PACC" prompt="Seleccione el Código de Bienes y Servicios.&#10;" sqref="A11:A321">
      <formula1>$T$11:$T$328</formula1>
    </dataValidation>
  </dataValidations>
  <printOptions horizontalCentered="1" verticalCentered="1"/>
  <pageMargins left="0.25" right="0.25" top="0.75" bottom="0.75" header="0.3" footer="0.3"/>
  <pageSetup paperSize="9" scale="40" orientation="landscape" r:id="rId1"/>
  <ignoredErrors>
    <ignoredError sqref="A187 A220:A221 A222:A226 A228:A241 A242:A256 A264:A268 A272:A277 A307 A309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oscar navarro</cp:lastModifiedBy>
  <cp:lastPrinted>2014-02-10T19:15:58Z</cp:lastPrinted>
  <dcterms:created xsi:type="dcterms:W3CDTF">2010-12-13T15:49:00Z</dcterms:created>
  <dcterms:modified xsi:type="dcterms:W3CDTF">2014-02-11T15:28:37Z</dcterms:modified>
</cp:coreProperties>
</file>