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11640"/>
  </bookViews>
  <sheets>
    <sheet name="Plantilla Ejecución " sheetId="3" r:id="rId1"/>
  </sheets>
  <definedNames>
    <definedName name="_xlnm.Print_Area" localSheetId="0">'Plantilla Ejecución '!$A$1:$K$100</definedName>
    <definedName name="_xlnm.Print_Titles" localSheetId="0">'Plantilla Ejecución 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3" l="1"/>
  <c r="B86" i="3"/>
  <c r="B85" i="3"/>
  <c r="B84" i="3"/>
  <c r="B83" i="3"/>
  <c r="B82" i="3"/>
  <c r="B81" i="3"/>
  <c r="B80" i="3"/>
  <c r="B79" i="3"/>
  <c r="B78" i="3"/>
  <c r="B77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7" i="3"/>
  <c r="B54" i="3"/>
  <c r="B53" i="3"/>
  <c r="B52" i="3"/>
  <c r="B58" i="3"/>
  <c r="B56" i="3"/>
  <c r="B55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G35" i="3" l="1"/>
  <c r="G85" i="3"/>
  <c r="G84" i="3"/>
  <c r="G83" i="3"/>
  <c r="G82" i="3"/>
  <c r="G81" i="3"/>
  <c r="G80" i="3"/>
  <c r="G79" i="3"/>
  <c r="G78" i="3"/>
  <c r="G74" i="3"/>
  <c r="G73" i="3"/>
  <c r="G72" i="3"/>
  <c r="F72" i="3" s="1"/>
  <c r="F73" i="3"/>
  <c r="F74" i="3"/>
  <c r="F75" i="3"/>
  <c r="G71" i="3"/>
  <c r="G70" i="3"/>
  <c r="G69" i="3"/>
  <c r="G67" i="3"/>
  <c r="G66" i="3"/>
  <c r="G65" i="3"/>
  <c r="G62" i="3"/>
  <c r="G61" i="3"/>
  <c r="G60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27" i="3"/>
  <c r="G53" i="3"/>
  <c r="G86" i="3"/>
  <c r="G77" i="3"/>
  <c r="G63" i="3"/>
  <c r="G37" i="3"/>
  <c r="G17" i="3"/>
  <c r="G14" i="3"/>
  <c r="G11" i="3" s="1"/>
  <c r="G75" i="3" l="1"/>
  <c r="G88" i="3" s="1"/>
  <c r="F51" i="3" l="1"/>
  <c r="F37" i="3"/>
  <c r="F35" i="3"/>
  <c r="F39" i="3"/>
  <c r="F40" i="3"/>
  <c r="F41" i="3"/>
  <c r="F43" i="3"/>
  <c r="E43" i="3" s="1"/>
  <c r="F42" i="3"/>
  <c r="F44" i="3"/>
  <c r="F46" i="3"/>
  <c r="F47" i="3"/>
  <c r="F48" i="3"/>
  <c r="F49" i="3"/>
  <c r="F50" i="3"/>
  <c r="F52" i="3"/>
  <c r="F61" i="3"/>
  <c r="F60" i="3"/>
  <c r="F62" i="3"/>
  <c r="F64" i="3"/>
  <c r="F65" i="3"/>
  <c r="F66" i="3"/>
  <c r="F67" i="3"/>
  <c r="F68" i="3"/>
  <c r="F69" i="3"/>
  <c r="F70" i="3"/>
  <c r="F85" i="3"/>
  <c r="F84" i="3"/>
  <c r="F83" i="3"/>
  <c r="F82" i="3"/>
  <c r="F81" i="3"/>
  <c r="F80" i="3"/>
  <c r="F79" i="3"/>
  <c r="F78" i="3"/>
  <c r="F77" i="3"/>
  <c r="F71" i="3"/>
  <c r="F63" i="3"/>
  <c r="F45" i="3"/>
  <c r="F27" i="3"/>
  <c r="F17" i="3"/>
  <c r="F14" i="3"/>
  <c r="F11" i="3" s="1"/>
  <c r="F53" i="3" l="1"/>
  <c r="F86" i="3"/>
  <c r="F88" i="3" l="1"/>
  <c r="E17" i="3"/>
  <c r="E35" i="3"/>
  <c r="E85" i="3"/>
  <c r="E84" i="3"/>
  <c r="E83" i="3"/>
  <c r="E82" i="3"/>
  <c r="E81" i="3"/>
  <c r="E80" i="3"/>
  <c r="E79" i="3"/>
  <c r="E78" i="3"/>
  <c r="E77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0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7" i="3"/>
  <c r="E27" i="3"/>
  <c r="E14" i="3"/>
  <c r="E11" i="3" s="1"/>
  <c r="E86" i="3" l="1"/>
  <c r="E75" i="3"/>
  <c r="E88" i="3" l="1"/>
  <c r="D14" i="3"/>
  <c r="C14" i="3" s="1"/>
  <c r="D74" i="3" l="1"/>
  <c r="D73" i="3"/>
  <c r="D72" i="3"/>
  <c r="D71" i="3"/>
  <c r="D70" i="3"/>
  <c r="D69" i="3"/>
  <c r="D68" i="3"/>
  <c r="D67" i="3"/>
  <c r="D66" i="3"/>
  <c r="D65" i="3"/>
  <c r="D64" i="3"/>
  <c r="D63" i="3"/>
  <c r="D62" i="3"/>
  <c r="D60" i="3"/>
  <c r="D52" i="3"/>
  <c r="D51" i="3"/>
  <c r="D50" i="3"/>
  <c r="D49" i="3"/>
  <c r="D48" i="3"/>
  <c r="D47" i="3"/>
  <c r="D46" i="3"/>
  <c r="D45" i="3"/>
  <c r="D44" i="3"/>
  <c r="D35" i="3"/>
  <c r="D17" i="3"/>
  <c r="D27" i="3"/>
  <c r="D53" i="3"/>
  <c r="D42" i="3"/>
  <c r="D41" i="3"/>
  <c r="D40" i="3"/>
  <c r="D39" i="3"/>
  <c r="D37" i="3"/>
  <c r="D85" i="3" l="1"/>
  <c r="D84" i="3"/>
  <c r="D83" i="3"/>
  <c r="D82" i="3"/>
  <c r="D81" i="3"/>
  <c r="D80" i="3"/>
  <c r="D79" i="3"/>
  <c r="D78" i="3"/>
  <c r="D77" i="3"/>
  <c r="D11" i="3"/>
  <c r="D75" i="3" s="1"/>
  <c r="D86" i="3" l="1"/>
  <c r="D88" i="3" s="1"/>
  <c r="C77" i="3"/>
  <c r="C65" i="3"/>
  <c r="C64" i="3"/>
  <c r="C63" i="3"/>
  <c r="C62" i="3"/>
  <c r="C60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B35" i="3"/>
  <c r="C69" i="3"/>
  <c r="C68" i="3"/>
  <c r="C67" i="3"/>
  <c r="C66" i="3"/>
  <c r="C71" i="3"/>
  <c r="C70" i="3"/>
  <c r="C74" i="3"/>
  <c r="C73" i="3"/>
  <c r="C72" i="3"/>
  <c r="C85" i="3"/>
  <c r="C84" i="3"/>
  <c r="C83" i="3"/>
  <c r="C82" i="3"/>
  <c r="C81" i="3"/>
  <c r="C80" i="3"/>
  <c r="C79" i="3"/>
  <c r="C78" i="3"/>
  <c r="C17" i="3" l="1"/>
  <c r="B17" i="3" s="1"/>
  <c r="C11" i="3" l="1"/>
  <c r="C75" i="3" l="1"/>
  <c r="C86" i="3"/>
  <c r="C88" i="3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<sst xmlns="http://schemas.openxmlformats.org/spreadsheetml/2006/main" count="99" uniqueCount="99">
  <si>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</si>
  <si>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</si>
  <si>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</si>
  <si>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</si>
  <si>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</si>
  <si>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</si>
  <si>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</si>
  <si>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</si>
  <si>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</si>
  <si>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</si>
  <si>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</si>
  <si>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</si>
  <si>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</si>
  <si>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</si>
  <si>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</si>
  <si>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</si>
  <si>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</si>
  <si>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</si>
  <si>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</si>
  <si>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</si>
  <si>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</si>
  <si>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</si>
  <si>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</si>
  <si>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</si>
  <si>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</si>
  <si>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</si>
  <si>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</si>
  <si>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</si>
  <si>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</si>
  <si>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</si>
  <si>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</si>
  <si>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</si>
  <si>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</si>
  <si>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</si>
  <si>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</si>
  <si>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</si>
  <si>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</si>
  <si>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</si>
  <si>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</si>
  <si>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</si>
  <si>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</si>
  <si>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</si>
  <si>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</si>
  <si>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</si>
  <si>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</si>
  <si>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</si>
  <si>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</si>
  <si>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</si>
  <si>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</si>
  <si>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</si>
  <si>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</si>
  <si>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</si>
  <si>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</si>
  <si>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</si>
  <si>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</si>
  <si>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</si>
  <si>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</si>
  <si>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</si>
  <si>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</si>
  <si>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</si>
  <si>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</si>
  <si>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</si>
  <si>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</si>
  <si>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</si>
  <si>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</si>
  <si>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</si>
  <si>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</si>
  <si>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</si>
  <si>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</si>
  <si>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</si>
  <si>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</si>
  <si>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</si>
  <si>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</si>
  <si>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</si>
  <si>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</si>
  <si>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</si>
  <si>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</si>
  <si>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</si>
  <si>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</si>
  <si>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</si>
  <si>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</si>
  <si>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</si>
  <si>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</si>
  <si>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</si>
  <si>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</si>
  <si>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</si>
  <si>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Contadora</t>
  </si>
  <si>
    <t>EJECUCION PRESUPUESTARIA</t>
  </si>
  <si>
    <t>(VALORES EN RD$)</t>
  </si>
  <si>
    <t>PREPARADO POR:</t>
  </si>
  <si>
    <t>REVISADO POR:</t>
  </si>
  <si>
    <t>Lic. Sarah de la Rosa</t>
  </si>
  <si>
    <t>Enc. Departamento Financiero</t>
  </si>
  <si>
    <t>Lic. Yarenny Diroche</t>
  </si>
  <si>
    <t>Febrero</t>
  </si>
  <si>
    <t>Marzo</t>
  </si>
  <si>
    <t>Abril</t>
  </si>
  <si>
    <t>AL 31 DE MAYO DEL 2021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</si>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</sst>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28"/>
      <name val="Edwardian Script ITC"/>
      <family val="4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Protection="0">
      <alignment vertical="top" wrapText="1"/>
    </xf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1" fillId="0" borderId="1" xfId="1" applyFont="1" applyBorder="1" applyAlignment="1">
      <alignment vertical="center" wrapText="1"/>
    </xf>
    <xf numFmtId="164" fontId="1" fillId="2" borderId="2" xfId="1" applyFont="1" applyFill="1" applyBorder="1" applyAlignment="1">
      <alignment vertical="center" wrapText="1"/>
    </xf>
    <xf numFmtId="164" fontId="1" fillId="3" borderId="0" xfId="1" applyFont="1" applyFill="1" applyBorder="1" applyAlignment="1">
      <alignment vertical="center" wrapText="1"/>
    </xf>
    <xf numFmtId="164" fontId="1" fillId="3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/>
    </xf>
    <xf numFmtId="165" fontId="1" fillId="2" borderId="2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8" fillId="0" borderId="0" xfId="3" applyFont="1" applyFill="1" applyBorder="1" applyAlignment="1"/>
    <xf numFmtId="0" fontId="6" fillId="0" borderId="0" xfId="2" applyFont="1" applyAlignme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 wrapText="1" indent="2"/>
    </xf>
    <xf numFmtId="164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8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276225</xdr:rowOff>
    </xdr:from>
    <xdr:to>
      <xdr:col>6</xdr:col>
      <xdr:colOff>866775</xdr:colOff>
      <xdr:row>4</xdr:row>
      <xdr:rowOff>47625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752475"/>
          <a:ext cx="41814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tabSelected="1" topLeftCell="A40" zoomScaleNormal="100" workbookViewId="0">
      <selection activeCell="B89" sqref="B89"/>
    </sheetView>
  </sheetViews>
  <sheetFormatPr baseColWidth="10" defaultColWidth="9.140625" defaultRowHeight="15" x14ac:dyDescent="0.25"/>
  <cols>
    <col min="1" max="1" width="36.140625" customWidth="1"/>
    <col min="2" max="2" width="17.42578125" style="16" customWidth="1"/>
    <col min="3" max="3" width="13.7109375" style="16" customWidth="1"/>
    <col min="4" max="9" width="14.28515625" style="16" bestFit="1" customWidth="1"/>
    <col min="10" max="10" width="14.42578125" style="16" customWidth="1"/>
    <col min="11" max="11" width="13.85546875" style="16" customWidth="1"/>
    <col min="12" max="12" width="15.5703125" style="16" hidden="1" customWidth="1"/>
    <col min="14" max="21" width="6" bestFit="1" customWidth="1"/>
    <col min="22" max="23" width="7" bestFit="1" customWidth="1"/>
  </cols>
  <sheetData>
    <row r="1" spans="1:15" s="20" customFormat="1" ht="37.5" x14ac:dyDescent="0.6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22"/>
      <c r="M1" s="22"/>
      <c r="N1" s="22"/>
      <c r="O1" s="22"/>
    </row>
    <row r="2" spans="1:15" s="20" customFormat="1" ht="37.5" x14ac:dyDescent="0.6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  <c r="M2" s="22"/>
      <c r="N2" s="22"/>
      <c r="O2" s="22"/>
    </row>
    <row r="3" spans="1:15" s="20" customFormat="1" ht="37.5" x14ac:dyDescent="0.6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2"/>
      <c r="M3" s="22"/>
      <c r="N3" s="22"/>
      <c r="O3" s="22"/>
    </row>
    <row r="4" spans="1:15" s="20" customFormat="1" ht="37.5" x14ac:dyDescent="0.6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2"/>
      <c r="M4" s="22"/>
      <c r="N4" s="22"/>
      <c r="O4" s="22"/>
    </row>
    <row r="5" spans="1:15" s="20" customFormat="1" ht="15.75" x14ac:dyDescent="0.25">
      <c r="A5" s="34" t="s">
        <v>87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/>
      <c r="M5" s="34"/>
      <c r="N5" s="34"/>
      <c r="O5" s="34"/>
    </row>
    <row r="6" spans="1:15" s="20" customFormat="1" ht="15.75" x14ac:dyDescent="0.25">
      <c r="A6" s="34" t="s">
        <v>97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1"/>
      <c r="M6" s="21"/>
      <c r="N6" s="21"/>
      <c r="O6" s="21"/>
    </row>
    <row r="7" spans="1:15" x14ac:dyDescent="0.25">
      <c r="A7" s="33" t="s">
        <v>88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9" spans="1:15" ht="15.75" x14ac:dyDescent="0.25">
      <c r="A9" s="6" t="s">
        <v>0</v>
      </c>
      <c r="B9" s="7" t="s">
        <v>85</v>
      </c>
      <c r="C9" s="7" t="s">
        <v>78</v>
      </c>
      <c r="D9" s="7" t="s">
        <v>94</v>
      </c>
      <c r="E9" s="7" t="s">
        <v>95</v>
      </c>
      <c r="F9" s="7" t="s">
        <v>96</v>
      </c>
      <c r="G9" s="7" t="s">
        <v>98</v>
      </c>
      <c r="H9"/>
      <c r="I9"/>
      <c r="J9"/>
      <c r="K9"/>
      <c r="L9"/>
      <c r="M9" s="11"/>
      <c r="N9" s="11"/>
    </row>
    <row r="10" spans="1:15" x14ac:dyDescent="0.25">
      <c r="A10" s="1" t="s">
        <v>1</v>
      </c>
      <c r="B10" s="8"/>
      <c r="C10" s="8"/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</row>
    <row r="11" spans="1:15" ht="30" x14ac:dyDescent="0.25">
      <c r="A11" s="2" t="s">
        <v>2</v>
      </c>
      <c r="B11" s="17">
        <f>SUM(C11:G11)</f>
        <v>114049214.77</v>
      </c>
      <c r="C11" s="17">
        <f>SUM(C12:C16)</f>
        <v>21132193.5</v>
      </c>
      <c r="D11" s="17">
        <f>SUM(D12:D16)</f>
        <v>22925769.780000001</v>
      </c>
      <c r="E11" s="17">
        <f>SUM(E12:E16)</f>
        <v>24181038.509999998</v>
      </c>
      <c r="F11" s="17">
        <f>SUM(F12:F16)</f>
        <v>23799444.219999999</v>
      </c>
      <c r="G11" s="17">
        <f>SUM(G12:G16)</f>
        <v>22010768.760000002</v>
      </c>
      <c r="H11"/>
      <c r="I11"/>
      <c r="J11"/>
      <c r="K11"/>
      <c r="L11"/>
    </row>
    <row r="12" spans="1:15" x14ac:dyDescent="0.25">
      <c r="A12" s="27" t="s">
        <v>3</v>
      </c>
      <c r="B12" s="18">
        <f>SUM(C12:G12)</f>
        <v>96378947.480000004</v>
      </c>
      <c r="C12" s="17">
        <v>17660828.199999999</v>
      </c>
      <c r="D12" s="17">
        <v>19394821.190000001</v>
      </c>
      <c r="E12" s="17">
        <v>20597428.23</v>
      </c>
      <c r="F12" s="17">
        <v>20235706.739999998</v>
      </c>
      <c r="G12" s="17">
        <v>18490163.120000001</v>
      </c>
      <c r="H12"/>
      <c r="I12"/>
      <c r="J12"/>
      <c r="K12"/>
      <c r="L12"/>
    </row>
    <row r="13" spans="1:15" x14ac:dyDescent="0.25">
      <c r="A13" s="27" t="s">
        <v>4</v>
      </c>
      <c r="B13" s="18">
        <f>SUM(C13:G13)</f>
        <v>3934584.8000000003</v>
      </c>
      <c r="C13" s="17">
        <v>836676.93</v>
      </c>
      <c r="D13" s="17">
        <v>772209.43</v>
      </c>
      <c r="E13" s="17">
        <v>776779.58</v>
      </c>
      <c r="F13" s="17">
        <v>772209.43</v>
      </c>
      <c r="G13" s="17">
        <v>776709.43</v>
      </c>
      <c r="H13"/>
      <c r="I13"/>
      <c r="J13"/>
      <c r="K13"/>
      <c r="L13"/>
    </row>
    <row r="14" spans="1:15" ht="30" x14ac:dyDescent="0.25">
      <c r="A14" s="27" t="s">
        <v>36</v>
      </c>
      <c r="B14" s="18">
        <f>SUM(C14:G14)</f>
        <v>0</v>
      </c>
      <c r="C14" s="18">
        <f t="shared" ref="C14" si="0">SUM(D14:E14)</f>
        <v>0</v>
      </c>
      <c r="D14" s="18">
        <f t="shared" ref="D14:G14" si="1">SUM(E14:F14)</f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/>
      <c r="I14"/>
      <c r="J14"/>
      <c r="K14"/>
      <c r="L14"/>
    </row>
    <row r="15" spans="1:15" ht="30" x14ac:dyDescent="0.25">
      <c r="A15" s="27" t="s">
        <v>5</v>
      </c>
      <c r="B15" s="18">
        <f>SUM(C15:G15)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/>
      <c r="I15"/>
      <c r="J15"/>
      <c r="K15"/>
      <c r="L15"/>
    </row>
    <row r="16" spans="1:15" ht="30" x14ac:dyDescent="0.25">
      <c r="A16" s="27" t="s">
        <v>6</v>
      </c>
      <c r="B16" s="18">
        <f>SUM(C16:G16)</f>
        <v>13735682.490000002</v>
      </c>
      <c r="C16" s="18">
        <v>2634688.37</v>
      </c>
      <c r="D16" s="18">
        <v>2758739.16</v>
      </c>
      <c r="E16" s="18">
        <v>2806830.7</v>
      </c>
      <c r="F16" s="18">
        <v>2791528.05</v>
      </c>
      <c r="G16" s="17">
        <v>2743896.21</v>
      </c>
      <c r="H16"/>
      <c r="I16"/>
      <c r="J16"/>
      <c r="K16"/>
      <c r="L16"/>
    </row>
    <row r="17" spans="1:12" x14ac:dyDescent="0.25">
      <c r="A17" s="2" t="s">
        <v>7</v>
      </c>
      <c r="B17" s="18">
        <f>SUM(C17:G17)</f>
        <v>22919343.430000003</v>
      </c>
      <c r="C17" s="17">
        <f>SUM(C18:C26)</f>
        <v>945902.32000000007</v>
      </c>
      <c r="D17" s="17">
        <f>SUM(D18:D26)</f>
        <v>8256959.4400000004</v>
      </c>
      <c r="E17" s="17">
        <f>SUM(E18:E26)</f>
        <v>5026931.4000000004</v>
      </c>
      <c r="F17" s="17">
        <f>SUM(F18:F26)</f>
        <v>4222313.1500000004</v>
      </c>
      <c r="G17" s="17">
        <f>SUM(G18:G26)</f>
        <v>4467237.12</v>
      </c>
      <c r="H17"/>
      <c r="I17"/>
      <c r="J17"/>
      <c r="K17"/>
      <c r="L17"/>
    </row>
    <row r="18" spans="1:12" x14ac:dyDescent="0.25">
      <c r="A18" s="27" t="s">
        <v>8</v>
      </c>
      <c r="B18" s="18">
        <f>SUM(C18:G18)</f>
        <v>7367210.5099999998</v>
      </c>
      <c r="C18" s="18">
        <v>581775.92000000004</v>
      </c>
      <c r="D18" s="17">
        <v>3519129.25</v>
      </c>
      <c r="E18" s="17">
        <v>1433400.58</v>
      </c>
      <c r="F18" s="17">
        <v>939125.46</v>
      </c>
      <c r="G18" s="17">
        <v>893779.3</v>
      </c>
      <c r="H18"/>
      <c r="I18"/>
      <c r="J18"/>
      <c r="K18"/>
      <c r="L18"/>
    </row>
    <row r="19" spans="1:12" ht="30" x14ac:dyDescent="0.25">
      <c r="A19" s="27" t="s">
        <v>9</v>
      </c>
      <c r="B19" s="18">
        <f>SUM(C19:G19)</f>
        <v>6341792.2600000007</v>
      </c>
      <c r="C19" s="18"/>
      <c r="D19" s="18">
        <v>2030101</v>
      </c>
      <c r="E19" s="17">
        <v>1784648.5</v>
      </c>
      <c r="F19" s="17">
        <v>1235854.56</v>
      </c>
      <c r="G19" s="17">
        <v>1291188.2</v>
      </c>
      <c r="H19"/>
      <c r="I19"/>
      <c r="J19"/>
      <c r="K19"/>
      <c r="L19"/>
    </row>
    <row r="20" spans="1:12" x14ac:dyDescent="0.25">
      <c r="A20" s="27" t="s">
        <v>10</v>
      </c>
      <c r="B20" s="18">
        <f>C20+D20+E20+F20+G20</f>
        <v>230600</v>
      </c>
      <c r="C20" s="18"/>
      <c r="D20" s="18"/>
      <c r="E20" s="18">
        <v>80100</v>
      </c>
      <c r="F20" s="17">
        <v>77650</v>
      </c>
      <c r="G20" s="17">
        <v>72850</v>
      </c>
      <c r="H20"/>
      <c r="I20"/>
      <c r="J20"/>
      <c r="K20"/>
      <c r="L20"/>
    </row>
    <row r="21" spans="1:12" ht="18" customHeight="1" x14ac:dyDescent="0.25">
      <c r="A21" s="27" t="s">
        <v>11</v>
      </c>
      <c r="B21" s="18">
        <f>SUM(C21:G21)</f>
        <v>91467.08</v>
      </c>
      <c r="C21" s="18">
        <v>0</v>
      </c>
      <c r="D21" s="18">
        <v>0</v>
      </c>
      <c r="E21" s="18">
        <v>5050</v>
      </c>
      <c r="F21" s="17">
        <v>11474.08</v>
      </c>
      <c r="G21" s="17">
        <v>74943</v>
      </c>
      <c r="H21"/>
      <c r="I21"/>
      <c r="J21"/>
      <c r="K21"/>
      <c r="L21"/>
    </row>
    <row r="22" spans="1:12" x14ac:dyDescent="0.25">
      <c r="A22" s="27" t="s">
        <v>12</v>
      </c>
      <c r="B22" s="18">
        <f>SUM(C22:G22)</f>
        <v>115081.47</v>
      </c>
      <c r="C22" s="18">
        <v>0</v>
      </c>
      <c r="D22" s="18">
        <v>0</v>
      </c>
      <c r="E22" s="18">
        <v>12814.8</v>
      </c>
      <c r="F22" s="17">
        <v>102266.67</v>
      </c>
      <c r="G22" s="26"/>
      <c r="H22"/>
      <c r="I22"/>
      <c r="J22"/>
      <c r="K22"/>
      <c r="L22"/>
    </row>
    <row r="23" spans="1:12" x14ac:dyDescent="0.25">
      <c r="A23" s="27" t="s">
        <v>13</v>
      </c>
      <c r="B23" s="18">
        <f>SUM(C23:G23)</f>
        <v>1062553.81</v>
      </c>
      <c r="C23" s="18">
        <v>196472</v>
      </c>
      <c r="D23" s="18">
        <v>194378</v>
      </c>
      <c r="E23" s="18">
        <v>205546</v>
      </c>
      <c r="F23" s="17">
        <v>212526</v>
      </c>
      <c r="G23" s="17">
        <v>253631.81</v>
      </c>
      <c r="H23"/>
      <c r="I23"/>
      <c r="J23"/>
      <c r="K23"/>
      <c r="L23"/>
    </row>
    <row r="24" spans="1:12" ht="60" x14ac:dyDescent="0.25">
      <c r="A24" s="27" t="s">
        <v>14</v>
      </c>
      <c r="B24" s="18">
        <f>SUM(C24:G24)</f>
        <v>1057906.74</v>
      </c>
      <c r="C24" s="18"/>
      <c r="D24" s="18">
        <v>419843.79</v>
      </c>
      <c r="E24" s="18">
        <v>167046.59</v>
      </c>
      <c r="F24" s="17">
        <v>195284.9</v>
      </c>
      <c r="G24" s="17">
        <v>275731.46000000002</v>
      </c>
      <c r="H24"/>
      <c r="I24"/>
      <c r="J24"/>
      <c r="K24"/>
      <c r="L24"/>
    </row>
    <row r="25" spans="1:12" ht="45" x14ac:dyDescent="0.25">
      <c r="A25" s="27" t="s">
        <v>15</v>
      </c>
      <c r="B25" s="18">
        <f>SUM(C25:G25)</f>
        <v>1803390.81</v>
      </c>
      <c r="C25" s="18">
        <v>167654.39999999999</v>
      </c>
      <c r="D25" s="18">
        <v>194306.66</v>
      </c>
      <c r="E25" s="18">
        <v>796959.12</v>
      </c>
      <c r="F25" s="17">
        <v>258806.02</v>
      </c>
      <c r="G25" s="17">
        <v>385664.61</v>
      </c>
      <c r="H25"/>
      <c r="I25"/>
      <c r="J25"/>
      <c r="K25"/>
      <c r="L25"/>
    </row>
    <row r="26" spans="1:12" ht="30" x14ac:dyDescent="0.25">
      <c r="A26" s="27" t="s">
        <v>37</v>
      </c>
      <c r="B26" s="18">
        <f>SUM(C26:G26)</f>
        <v>4849340.75</v>
      </c>
      <c r="C26" s="18">
        <v>0</v>
      </c>
      <c r="D26" s="18">
        <v>1899200.74</v>
      </c>
      <c r="E26" s="18">
        <v>541365.81000000006</v>
      </c>
      <c r="F26" s="17">
        <v>1189325.46</v>
      </c>
      <c r="G26" s="17">
        <v>1219448.74</v>
      </c>
      <c r="H26"/>
      <c r="I26"/>
      <c r="J26"/>
      <c r="K26"/>
      <c r="L26"/>
    </row>
    <row r="27" spans="1:12" x14ac:dyDescent="0.25">
      <c r="A27" s="2" t="s">
        <v>16</v>
      </c>
      <c r="B27" s="18">
        <f>SUM(C27:G27)</f>
        <v>2875573.3200000003</v>
      </c>
      <c r="C27" s="18">
        <v>0</v>
      </c>
      <c r="D27" s="18">
        <f>D28+D29+D30+D32+D33+D34+D36</f>
        <v>1693118.12</v>
      </c>
      <c r="E27" s="18">
        <f>E28+E29+E30+E32+E33+E34+E36</f>
        <v>381439.52999999997</v>
      </c>
      <c r="F27" s="18">
        <f>F28+F29+F30+F32+F33+F34+F36</f>
        <v>636639.38</v>
      </c>
      <c r="G27" s="17">
        <f>G28+G29+G30+G32+G33+G34+G36+G31</f>
        <v>164376.28999999998</v>
      </c>
      <c r="H27"/>
      <c r="I27"/>
      <c r="J27"/>
      <c r="K27"/>
      <c r="L27"/>
    </row>
    <row r="28" spans="1:12" ht="30" x14ac:dyDescent="0.25">
      <c r="A28" s="27" t="s">
        <v>17</v>
      </c>
      <c r="B28" s="18">
        <f>SUM(C28:G28)</f>
        <v>266737</v>
      </c>
      <c r="C28" s="18">
        <v>0</v>
      </c>
      <c r="D28" s="18">
        <v>126944</v>
      </c>
      <c r="E28" s="18">
        <v>24490</v>
      </c>
      <c r="F28" s="18">
        <v>115303</v>
      </c>
      <c r="G28" s="17"/>
      <c r="H28"/>
      <c r="I28"/>
      <c r="J28"/>
      <c r="K28"/>
      <c r="L28"/>
    </row>
    <row r="29" spans="1:12" x14ac:dyDescent="0.25">
      <c r="A29" s="27" t="s">
        <v>18</v>
      </c>
      <c r="B29" s="18">
        <f>SUM(C29:G29)</f>
        <v>83183.069999999992</v>
      </c>
      <c r="C29" s="18">
        <v>0</v>
      </c>
      <c r="D29" s="18">
        <v>56050</v>
      </c>
      <c r="E29" s="26">
        <v>325</v>
      </c>
      <c r="F29" s="17">
        <v>16180.4</v>
      </c>
      <c r="G29" s="17">
        <v>10627.67</v>
      </c>
      <c r="H29"/>
      <c r="I29"/>
      <c r="J29"/>
      <c r="K29"/>
      <c r="L29"/>
    </row>
    <row r="30" spans="1:12" ht="30" x14ac:dyDescent="0.25">
      <c r="A30" s="27" t="s">
        <v>19</v>
      </c>
      <c r="B30" s="18">
        <f>SUM(C30:G30)</f>
        <v>747866.32</v>
      </c>
      <c r="C30" s="18">
        <v>0</v>
      </c>
      <c r="D30" s="18">
        <v>337800</v>
      </c>
      <c r="E30" s="18">
        <v>6209.16</v>
      </c>
      <c r="F30" s="17">
        <v>309187.26</v>
      </c>
      <c r="G30" s="17">
        <v>94669.9</v>
      </c>
      <c r="H30"/>
      <c r="I30"/>
      <c r="J30"/>
      <c r="K30"/>
      <c r="L30"/>
    </row>
    <row r="31" spans="1:12" ht="30" x14ac:dyDescent="0.25">
      <c r="A31" s="27" t="s">
        <v>20</v>
      </c>
      <c r="B31" s="18">
        <f>G31</f>
        <v>310</v>
      </c>
      <c r="C31" s="18">
        <v>0</v>
      </c>
      <c r="D31" s="18">
        <v>0</v>
      </c>
      <c r="E31" s="18">
        <v>0</v>
      </c>
      <c r="F31" s="18">
        <v>0</v>
      </c>
      <c r="G31" s="17">
        <v>310</v>
      </c>
      <c r="H31"/>
      <c r="I31"/>
      <c r="J31"/>
      <c r="K31"/>
      <c r="L31"/>
    </row>
    <row r="32" spans="1:12" ht="30" x14ac:dyDescent="0.25">
      <c r="A32" s="27" t="s">
        <v>21</v>
      </c>
      <c r="B32" s="18">
        <f>SUM(C32:G32)</f>
        <v>316043.31000000006</v>
      </c>
      <c r="C32" s="18">
        <v>0</v>
      </c>
      <c r="D32" s="18">
        <v>222053.37</v>
      </c>
      <c r="E32" s="18">
        <v>53335.03</v>
      </c>
      <c r="F32" s="17">
        <v>23321.71</v>
      </c>
      <c r="G32" s="17">
        <v>17333.2</v>
      </c>
      <c r="H32"/>
      <c r="I32"/>
      <c r="J32"/>
      <c r="K32"/>
      <c r="L32"/>
    </row>
    <row r="33" spans="1:12" ht="30" x14ac:dyDescent="0.25">
      <c r="A33" s="27" t="s">
        <v>22</v>
      </c>
      <c r="B33" s="18">
        <f>SUM(C33:G33)</f>
        <v>79273.34</v>
      </c>
      <c r="C33" s="18">
        <v>0</v>
      </c>
      <c r="D33" s="18">
        <v>56764</v>
      </c>
      <c r="E33" s="18">
        <v>4374.04</v>
      </c>
      <c r="F33" s="17">
        <v>17572.79</v>
      </c>
      <c r="G33" s="17">
        <v>562.51</v>
      </c>
      <c r="H33"/>
      <c r="I33"/>
      <c r="J33"/>
      <c r="K33"/>
      <c r="L33"/>
    </row>
    <row r="34" spans="1:12" ht="45" x14ac:dyDescent="0.25">
      <c r="A34" s="27" t="s">
        <v>23</v>
      </c>
      <c r="B34" s="18">
        <f>SUM(C34:G34)</f>
        <v>1187351.52</v>
      </c>
      <c r="C34" s="18">
        <v>0</v>
      </c>
      <c r="D34" s="18">
        <v>814633.27</v>
      </c>
      <c r="E34" s="18">
        <v>263432.28999999998</v>
      </c>
      <c r="F34" s="17">
        <v>93358.97</v>
      </c>
      <c r="G34" s="17">
        <v>15926.99</v>
      </c>
      <c r="H34"/>
      <c r="I34"/>
      <c r="J34"/>
      <c r="K34"/>
      <c r="L34"/>
    </row>
    <row r="35" spans="1:12" ht="45" x14ac:dyDescent="0.25">
      <c r="A35" s="27" t="s">
        <v>38</v>
      </c>
      <c r="B35" s="18">
        <f t="shared" ref="B21:B55" si="2">SUM(C35:F35)</f>
        <v>0</v>
      </c>
      <c r="C35" s="18">
        <v>0</v>
      </c>
      <c r="D35" s="18">
        <f t="shared" ref="C35:G35" si="3">SUM(E35:E35)</f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/>
      <c r="I35"/>
      <c r="J35"/>
      <c r="K35"/>
      <c r="L35"/>
    </row>
    <row r="36" spans="1:12" x14ac:dyDescent="0.25">
      <c r="A36" s="27" t="s">
        <v>24</v>
      </c>
      <c r="B36" s="18">
        <f>SUM(C36:G36)</f>
        <v>194808.75999999998</v>
      </c>
      <c r="C36" s="18">
        <v>0</v>
      </c>
      <c r="D36" s="26">
        <v>78873.48</v>
      </c>
      <c r="E36" s="18">
        <v>29274.01</v>
      </c>
      <c r="F36" s="17">
        <v>61715.25</v>
      </c>
      <c r="G36" s="17">
        <v>24946.02</v>
      </c>
      <c r="H36"/>
      <c r="I36"/>
      <c r="J36"/>
      <c r="K36"/>
      <c r="L36"/>
    </row>
    <row r="37" spans="1:12" ht="18.75" customHeight="1" x14ac:dyDescent="0.25">
      <c r="A37" s="2" t="s">
        <v>25</v>
      </c>
      <c r="B37" s="18">
        <f>SUM(C37:G37)</f>
        <v>851103.75</v>
      </c>
      <c r="C37" s="18">
        <v>0</v>
      </c>
      <c r="D37" s="32">
        <f>D43</f>
        <v>616925.35</v>
      </c>
      <c r="E37" s="32">
        <f>E43</f>
        <v>0</v>
      </c>
      <c r="F37" s="32">
        <f>F38</f>
        <v>139178.4</v>
      </c>
      <c r="G37" s="17">
        <f>G38</f>
        <v>95000</v>
      </c>
      <c r="H37"/>
      <c r="I37"/>
      <c r="J37"/>
      <c r="K37"/>
      <c r="L37"/>
    </row>
    <row r="38" spans="1:12" ht="30" x14ac:dyDescent="0.25">
      <c r="A38" s="27" t="s">
        <v>26</v>
      </c>
      <c r="B38" s="18">
        <f>SUM(C38:G38)</f>
        <v>234178.4</v>
      </c>
      <c r="C38" s="18">
        <v>0</v>
      </c>
      <c r="D38" s="18"/>
      <c r="E38" s="18"/>
      <c r="F38" s="18">
        <v>139178.4</v>
      </c>
      <c r="G38" s="17">
        <v>95000</v>
      </c>
      <c r="H38"/>
      <c r="I38"/>
      <c r="J38"/>
      <c r="K38"/>
      <c r="L38"/>
    </row>
    <row r="39" spans="1:12" ht="45" x14ac:dyDescent="0.25">
      <c r="A39" s="27" t="s">
        <v>39</v>
      </c>
      <c r="B39" s="18">
        <f>SUM(C39:G39)</f>
        <v>0</v>
      </c>
      <c r="C39" s="18">
        <f t="shared" ref="C39:G42" si="4">SUM(D39:D39)</f>
        <v>0</v>
      </c>
      <c r="D39" s="18">
        <f t="shared" si="4"/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/>
      <c r="I39"/>
      <c r="J39"/>
      <c r="K39"/>
      <c r="L39"/>
    </row>
    <row r="40" spans="1:12" ht="45" x14ac:dyDescent="0.25">
      <c r="A40" s="27" t="s">
        <v>40</v>
      </c>
      <c r="B40" s="18">
        <f>SUM(C40:G40)</f>
        <v>0</v>
      </c>
      <c r="C40" s="18">
        <f t="shared" si="4"/>
        <v>0</v>
      </c>
      <c r="D40" s="18">
        <f t="shared" si="4"/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/>
      <c r="I40"/>
      <c r="J40"/>
      <c r="K40"/>
      <c r="L40"/>
    </row>
    <row r="41" spans="1:12" ht="45" x14ac:dyDescent="0.25">
      <c r="A41" s="27" t="s">
        <v>41</v>
      </c>
      <c r="B41" s="18">
        <f>SUM(C41:G41)</f>
        <v>0</v>
      </c>
      <c r="C41" s="18">
        <f t="shared" si="4"/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/>
      <c r="I41"/>
      <c r="J41"/>
      <c r="K41"/>
      <c r="L41"/>
    </row>
    <row r="42" spans="1:12" ht="45" x14ac:dyDescent="0.25">
      <c r="A42" s="27" t="s">
        <v>42</v>
      </c>
      <c r="B42" s="18">
        <f>SUM(C42:G42)</f>
        <v>0</v>
      </c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/>
      <c r="I42"/>
      <c r="J42"/>
      <c r="K42"/>
      <c r="L42"/>
    </row>
    <row r="43" spans="1:12" ht="30" x14ac:dyDescent="0.25">
      <c r="A43" s="27" t="s">
        <v>27</v>
      </c>
      <c r="B43" s="18">
        <f>SUM(C43:G43)</f>
        <v>616925.35</v>
      </c>
      <c r="C43" s="18"/>
      <c r="D43" s="18">
        <v>616925.35</v>
      </c>
      <c r="E43" s="18">
        <f t="shared" ref="E43" si="5">SUM(F43:F43)</f>
        <v>0</v>
      </c>
      <c r="F43" s="18">
        <f t="shared" ref="F43:G43" si="6">SUM(G43:G43)</f>
        <v>0</v>
      </c>
      <c r="G43" s="18">
        <f t="shared" si="6"/>
        <v>0</v>
      </c>
      <c r="H43"/>
      <c r="I43"/>
      <c r="J43"/>
      <c r="K43"/>
      <c r="L43"/>
    </row>
    <row r="44" spans="1:12" ht="45" x14ac:dyDescent="0.25">
      <c r="A44" s="27" t="s">
        <v>43</v>
      </c>
      <c r="B44" s="18">
        <f>SUM(C44:G44)</f>
        <v>0</v>
      </c>
      <c r="C44" s="18">
        <f t="shared" ref="C44:G74" si="7">SUM(D44:D44)</f>
        <v>0</v>
      </c>
      <c r="D44" s="18">
        <f t="shared" si="7"/>
        <v>0</v>
      </c>
      <c r="E44" s="18">
        <f t="shared" si="7"/>
        <v>0</v>
      </c>
      <c r="F44" s="18">
        <f t="shared" si="7"/>
        <v>0</v>
      </c>
      <c r="G44" s="18">
        <f t="shared" si="7"/>
        <v>0</v>
      </c>
      <c r="H44"/>
      <c r="I44"/>
      <c r="J44"/>
      <c r="K44"/>
      <c r="L44"/>
    </row>
    <row r="45" spans="1:12" x14ac:dyDescent="0.25">
      <c r="A45" s="2" t="s">
        <v>44</v>
      </c>
      <c r="B45" s="18">
        <f>SUM(C45:G45)</f>
        <v>0</v>
      </c>
      <c r="C45" s="18">
        <f t="shared" si="7"/>
        <v>0</v>
      </c>
      <c r="D45" s="18">
        <f t="shared" si="7"/>
        <v>0</v>
      </c>
      <c r="E45" s="18">
        <f t="shared" si="7"/>
        <v>0</v>
      </c>
      <c r="F45" s="18">
        <f t="shared" si="7"/>
        <v>0</v>
      </c>
      <c r="G45" s="18">
        <f t="shared" si="7"/>
        <v>0</v>
      </c>
      <c r="H45"/>
      <c r="I45"/>
      <c r="J45"/>
      <c r="K45"/>
      <c r="L45"/>
    </row>
    <row r="46" spans="1:12" ht="30" x14ac:dyDescent="0.25">
      <c r="A46" s="27" t="s">
        <v>45</v>
      </c>
      <c r="B46" s="18">
        <f>SUM(C46:G46)</f>
        <v>0</v>
      </c>
      <c r="C46" s="18">
        <f t="shared" si="7"/>
        <v>0</v>
      </c>
      <c r="D46" s="18">
        <f t="shared" si="7"/>
        <v>0</v>
      </c>
      <c r="E46" s="18">
        <f t="shared" si="7"/>
        <v>0</v>
      </c>
      <c r="F46" s="18">
        <f t="shared" si="7"/>
        <v>0</v>
      </c>
      <c r="G46" s="18">
        <f t="shared" si="7"/>
        <v>0</v>
      </c>
      <c r="H46"/>
      <c r="I46"/>
      <c r="J46"/>
      <c r="K46"/>
      <c r="L46"/>
    </row>
    <row r="47" spans="1:12" ht="30" x14ac:dyDescent="0.25">
      <c r="A47" s="27" t="s">
        <v>46</v>
      </c>
      <c r="B47" s="18">
        <f>SUM(C47:G47)</f>
        <v>0</v>
      </c>
      <c r="C47" s="18">
        <f t="shared" si="7"/>
        <v>0</v>
      </c>
      <c r="D47" s="18">
        <f t="shared" si="7"/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/>
      <c r="I47"/>
      <c r="J47"/>
      <c r="K47"/>
      <c r="L47"/>
    </row>
    <row r="48" spans="1:12" ht="30" x14ac:dyDescent="0.25">
      <c r="A48" s="27" t="s">
        <v>47</v>
      </c>
      <c r="B48" s="18">
        <f>SUM(C48:G48)</f>
        <v>0</v>
      </c>
      <c r="C48" s="18">
        <f t="shared" si="7"/>
        <v>0</v>
      </c>
      <c r="D48" s="18">
        <f t="shared" si="7"/>
        <v>0</v>
      </c>
      <c r="E48" s="18">
        <f t="shared" si="7"/>
        <v>0</v>
      </c>
      <c r="F48" s="18">
        <f t="shared" si="7"/>
        <v>0</v>
      </c>
      <c r="G48" s="18">
        <f t="shared" si="7"/>
        <v>0</v>
      </c>
      <c r="H48"/>
      <c r="I48"/>
      <c r="J48"/>
      <c r="K48"/>
      <c r="L48"/>
    </row>
    <row r="49" spans="1:12" ht="45" x14ac:dyDescent="0.25">
      <c r="A49" s="27" t="s">
        <v>48</v>
      </c>
      <c r="B49" s="18">
        <f>SUM(C49:G49)</f>
        <v>0</v>
      </c>
      <c r="C49" s="18">
        <f t="shared" si="7"/>
        <v>0</v>
      </c>
      <c r="D49" s="18">
        <f t="shared" si="7"/>
        <v>0</v>
      </c>
      <c r="E49" s="18">
        <f t="shared" si="7"/>
        <v>0</v>
      </c>
      <c r="F49" s="18">
        <f t="shared" si="7"/>
        <v>0</v>
      </c>
      <c r="G49" s="18">
        <f t="shared" si="7"/>
        <v>0</v>
      </c>
      <c r="H49"/>
      <c r="I49"/>
      <c r="J49"/>
      <c r="K49"/>
      <c r="L49"/>
    </row>
    <row r="50" spans="1:12" ht="45" x14ac:dyDescent="0.25">
      <c r="A50" s="27" t="s">
        <v>49</v>
      </c>
      <c r="B50" s="18">
        <f>SUM(C50:G50)</f>
        <v>0</v>
      </c>
      <c r="C50" s="18">
        <f t="shared" si="7"/>
        <v>0</v>
      </c>
      <c r="D50" s="18">
        <f t="shared" si="7"/>
        <v>0</v>
      </c>
      <c r="E50" s="18">
        <f t="shared" si="7"/>
        <v>0</v>
      </c>
      <c r="F50" s="18">
        <f t="shared" si="7"/>
        <v>0</v>
      </c>
      <c r="G50" s="18">
        <f t="shared" si="7"/>
        <v>0</v>
      </c>
      <c r="H50"/>
      <c r="I50"/>
      <c r="J50"/>
      <c r="K50"/>
      <c r="L50"/>
    </row>
    <row r="51" spans="1:12" ht="30" x14ac:dyDescent="0.25">
      <c r="A51" s="27" t="s">
        <v>50</v>
      </c>
      <c r="B51" s="18">
        <f>SUM(C51:G51)</f>
        <v>0</v>
      </c>
      <c r="C51" s="18">
        <f t="shared" si="7"/>
        <v>0</v>
      </c>
      <c r="D51" s="18">
        <f t="shared" si="7"/>
        <v>0</v>
      </c>
      <c r="E51" s="18">
        <f t="shared" si="7"/>
        <v>0</v>
      </c>
      <c r="F51" s="18">
        <f t="shared" si="7"/>
        <v>0</v>
      </c>
      <c r="G51" s="18">
        <f t="shared" si="7"/>
        <v>0</v>
      </c>
      <c r="H51"/>
      <c r="I51"/>
      <c r="J51"/>
      <c r="K51"/>
      <c r="L51"/>
    </row>
    <row r="52" spans="1:12" ht="30" x14ac:dyDescent="0.25">
      <c r="A52" s="27" t="s">
        <v>51</v>
      </c>
      <c r="B52" s="18">
        <f>SUM(C52:G52)</f>
        <v>0</v>
      </c>
      <c r="C52" s="18">
        <f t="shared" si="7"/>
        <v>0</v>
      </c>
      <c r="D52" s="18">
        <f t="shared" si="7"/>
        <v>0</v>
      </c>
      <c r="E52" s="18">
        <f t="shared" si="7"/>
        <v>0</v>
      </c>
      <c r="F52" s="18">
        <f t="shared" si="7"/>
        <v>0</v>
      </c>
      <c r="G52" s="18">
        <f t="shared" si="7"/>
        <v>0</v>
      </c>
      <c r="H52"/>
      <c r="I52"/>
      <c r="J52"/>
      <c r="K52"/>
      <c r="L52"/>
    </row>
    <row r="53" spans="1:12" ht="30" x14ac:dyDescent="0.25">
      <c r="A53" s="2" t="s">
        <v>28</v>
      </c>
      <c r="B53" s="18">
        <f>SUM(C53:G53)</f>
        <v>3061806.12</v>
      </c>
      <c r="C53" s="18"/>
      <c r="D53" s="18">
        <f>D54+D61</f>
        <v>801475.16</v>
      </c>
      <c r="E53" s="18">
        <f>E54+E61</f>
        <v>831590.37</v>
      </c>
      <c r="F53" s="18">
        <f>F54+F61+F58+F55</f>
        <v>524639.90999999992</v>
      </c>
      <c r="G53" s="17">
        <f>G54+G61+G58+G55+G57</f>
        <v>904100.68</v>
      </c>
      <c r="H53"/>
      <c r="I53"/>
      <c r="J53"/>
      <c r="K53"/>
      <c r="L53"/>
    </row>
    <row r="54" spans="1:12" x14ac:dyDescent="0.25">
      <c r="A54" s="27" t="s">
        <v>29</v>
      </c>
      <c r="B54" s="18">
        <f>SUM(C54:G54)</f>
        <v>1479927.29</v>
      </c>
      <c r="C54" s="18"/>
      <c r="D54" s="18">
        <v>395172.84</v>
      </c>
      <c r="E54" s="18">
        <v>831590.37</v>
      </c>
      <c r="F54" s="18">
        <v>213326.81</v>
      </c>
      <c r="G54" s="17">
        <v>39837.269999999997</v>
      </c>
      <c r="H54"/>
      <c r="I54"/>
      <c r="J54"/>
      <c r="K54"/>
      <c r="L54"/>
    </row>
    <row r="55" spans="1:12" ht="30" x14ac:dyDescent="0.25">
      <c r="A55" s="27" t="s">
        <v>30</v>
      </c>
      <c r="B55" s="18">
        <f>SUM(C55:G55)</f>
        <v>395755.44999999995</v>
      </c>
      <c r="C55" s="18"/>
      <c r="D55" s="18"/>
      <c r="E55" s="18"/>
      <c r="F55" s="18">
        <v>295973.09999999998</v>
      </c>
      <c r="G55" s="17">
        <v>99782.35</v>
      </c>
      <c r="H55"/>
      <c r="I55"/>
      <c r="J55"/>
      <c r="K55"/>
      <c r="L55"/>
    </row>
    <row r="56" spans="1:12" ht="30" x14ac:dyDescent="0.25">
      <c r="A56" s="27" t="s">
        <v>31</v>
      </c>
      <c r="B56" s="18">
        <f>C56+D56+E56+F56+G56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/>
      <c r="I56"/>
      <c r="J56"/>
      <c r="K56"/>
      <c r="L56"/>
    </row>
    <row r="57" spans="1:12" ht="45" x14ac:dyDescent="0.25">
      <c r="A57" s="27" t="s">
        <v>32</v>
      </c>
      <c r="B57" s="18">
        <f>SUM(C57:G57)</f>
        <v>764481.06</v>
      </c>
      <c r="C57" s="18">
        <v>0</v>
      </c>
      <c r="D57" s="18">
        <v>0</v>
      </c>
      <c r="E57" s="18">
        <v>0</v>
      </c>
      <c r="F57" s="18">
        <v>0</v>
      </c>
      <c r="G57" s="17">
        <v>764481.06</v>
      </c>
      <c r="H57"/>
      <c r="I57"/>
      <c r="J57"/>
      <c r="K57"/>
      <c r="L57"/>
    </row>
    <row r="58" spans="1:12" ht="30" x14ac:dyDescent="0.25">
      <c r="A58" s="27" t="s">
        <v>33</v>
      </c>
      <c r="B58" s="18">
        <f>C58+D58+E58+F58+G58</f>
        <v>15340</v>
      </c>
      <c r="C58" s="18">
        <v>0</v>
      </c>
      <c r="D58" s="18">
        <v>0</v>
      </c>
      <c r="E58" s="18">
        <v>0</v>
      </c>
      <c r="F58" s="18">
        <v>15340</v>
      </c>
      <c r="G58" s="18">
        <v>0</v>
      </c>
      <c r="H58"/>
      <c r="I58"/>
      <c r="J58"/>
      <c r="K58"/>
      <c r="L58"/>
    </row>
    <row r="59" spans="1:12" ht="30" x14ac:dyDescent="0.25">
      <c r="A59" s="27" t="s">
        <v>52</v>
      </c>
      <c r="B59" s="18">
        <f>SUM(C59:G59)</f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/>
      <c r="I59"/>
      <c r="J59"/>
      <c r="K59"/>
      <c r="L59"/>
    </row>
    <row r="60" spans="1:12" ht="30" x14ac:dyDescent="0.25">
      <c r="A60" s="27" t="s">
        <v>53</v>
      </c>
      <c r="B60" s="18">
        <f>SUM(C60:G60)</f>
        <v>0</v>
      </c>
      <c r="C60" s="18">
        <f t="shared" si="7"/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/>
      <c r="I60"/>
      <c r="J60"/>
      <c r="K60"/>
      <c r="L60"/>
    </row>
    <row r="61" spans="1:12" x14ac:dyDescent="0.25">
      <c r="A61" s="27" t="s">
        <v>34</v>
      </c>
      <c r="B61" s="18">
        <f>SUM(C61:G61)</f>
        <v>406302.32</v>
      </c>
      <c r="C61" s="18"/>
      <c r="D61" s="18">
        <v>406302.32</v>
      </c>
      <c r="E61" s="26"/>
      <c r="F61" s="18">
        <f t="shared" si="7"/>
        <v>0</v>
      </c>
      <c r="G61" s="18">
        <f t="shared" si="7"/>
        <v>0</v>
      </c>
      <c r="H61"/>
      <c r="I61"/>
      <c r="J61"/>
      <c r="K61"/>
      <c r="L61"/>
    </row>
    <row r="62" spans="1:12" ht="45" x14ac:dyDescent="0.25">
      <c r="A62" s="27" t="s">
        <v>54</v>
      </c>
      <c r="B62" s="18">
        <f>SUM(C62:G62)</f>
        <v>0</v>
      </c>
      <c r="C62" s="18">
        <f t="shared" si="7"/>
        <v>0</v>
      </c>
      <c r="D62" s="18">
        <f t="shared" si="7"/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/>
      <c r="I62"/>
      <c r="J62"/>
      <c r="K62"/>
      <c r="L62"/>
    </row>
    <row r="63" spans="1:12" x14ac:dyDescent="0.25">
      <c r="A63" s="2" t="s">
        <v>55</v>
      </c>
      <c r="B63" s="18">
        <f>SUM(C63:G64)</f>
        <v>0</v>
      </c>
      <c r="C63" s="18">
        <f t="shared" si="7"/>
        <v>0</v>
      </c>
      <c r="D63" s="18">
        <f t="shared" si="7"/>
        <v>0</v>
      </c>
      <c r="E63" s="18">
        <f t="shared" si="7"/>
        <v>0</v>
      </c>
      <c r="F63" s="18">
        <f t="shared" si="7"/>
        <v>0</v>
      </c>
      <c r="G63" s="18">
        <f t="shared" si="7"/>
        <v>0</v>
      </c>
      <c r="H63"/>
      <c r="I63"/>
      <c r="J63"/>
      <c r="K63"/>
      <c r="L63"/>
    </row>
    <row r="64" spans="1:12" x14ac:dyDescent="0.25">
      <c r="A64" s="27" t="s">
        <v>56</v>
      </c>
      <c r="B64" s="18">
        <f>SUM(C64:G64)</f>
        <v>0</v>
      </c>
      <c r="C64" s="18">
        <f t="shared" si="7"/>
        <v>0</v>
      </c>
      <c r="D64" s="18">
        <f t="shared" si="7"/>
        <v>0</v>
      </c>
      <c r="E64" s="18">
        <f t="shared" si="7"/>
        <v>0</v>
      </c>
      <c r="F64" s="18">
        <f t="shared" si="7"/>
        <v>0</v>
      </c>
      <c r="G64" s="18">
        <v>0</v>
      </c>
      <c r="H64"/>
      <c r="I64"/>
      <c r="J64"/>
      <c r="K64"/>
      <c r="L64"/>
    </row>
    <row r="65" spans="1:12" x14ac:dyDescent="0.25">
      <c r="A65" s="27" t="s">
        <v>57</v>
      </c>
      <c r="B65" s="18">
        <f>SUM(C65:G65)</f>
        <v>0</v>
      </c>
      <c r="C65" s="18">
        <f t="shared" si="7"/>
        <v>0</v>
      </c>
      <c r="D65" s="18">
        <f t="shared" si="7"/>
        <v>0</v>
      </c>
      <c r="E65" s="18">
        <f t="shared" si="7"/>
        <v>0</v>
      </c>
      <c r="F65" s="18">
        <f t="shared" si="7"/>
        <v>0</v>
      </c>
      <c r="G65" s="18">
        <f t="shared" si="7"/>
        <v>0</v>
      </c>
      <c r="H65"/>
      <c r="I65"/>
      <c r="J65"/>
      <c r="K65"/>
      <c r="L65"/>
    </row>
    <row r="66" spans="1:12" ht="30" x14ac:dyDescent="0.25">
      <c r="A66" s="27" t="s">
        <v>58</v>
      </c>
      <c r="B66" s="18">
        <f>SUM(C66:G66)</f>
        <v>0</v>
      </c>
      <c r="C66" s="18">
        <f t="shared" si="7"/>
        <v>0</v>
      </c>
      <c r="D66" s="18">
        <f t="shared" si="7"/>
        <v>0</v>
      </c>
      <c r="E66" s="18">
        <f t="shared" si="7"/>
        <v>0</v>
      </c>
      <c r="F66" s="18">
        <f t="shared" si="7"/>
        <v>0</v>
      </c>
      <c r="G66" s="18">
        <f t="shared" si="7"/>
        <v>0</v>
      </c>
      <c r="H66"/>
      <c r="I66"/>
      <c r="J66"/>
      <c r="K66"/>
      <c r="L66"/>
    </row>
    <row r="67" spans="1:12" ht="45" x14ac:dyDescent="0.25">
      <c r="A67" s="27" t="s">
        <v>59</v>
      </c>
      <c r="B67" s="18">
        <f>SUM(C67:G67)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/>
      <c r="I67"/>
      <c r="J67"/>
      <c r="K67"/>
      <c r="L67"/>
    </row>
    <row r="68" spans="1:12" ht="30" x14ac:dyDescent="0.25">
      <c r="A68" s="2" t="s">
        <v>60</v>
      </c>
      <c r="B68" s="18">
        <f>SUM(C68:G68)</f>
        <v>0</v>
      </c>
      <c r="C68" s="18">
        <f t="shared" si="7"/>
        <v>0</v>
      </c>
      <c r="D68" s="18">
        <f t="shared" si="7"/>
        <v>0</v>
      </c>
      <c r="E68" s="18">
        <f t="shared" si="7"/>
        <v>0</v>
      </c>
      <c r="F68" s="18">
        <f t="shared" si="7"/>
        <v>0</v>
      </c>
      <c r="G68" s="18">
        <v>0</v>
      </c>
      <c r="H68"/>
      <c r="I68"/>
      <c r="J68"/>
      <c r="K68"/>
      <c r="L68"/>
    </row>
    <row r="69" spans="1:12" x14ac:dyDescent="0.25">
      <c r="A69" s="27" t="s">
        <v>61</v>
      </c>
      <c r="B69" s="18">
        <f>SUM(C69:G69)</f>
        <v>0</v>
      </c>
      <c r="C69" s="18">
        <f t="shared" si="7"/>
        <v>0</v>
      </c>
      <c r="D69" s="18">
        <f t="shared" si="7"/>
        <v>0</v>
      </c>
      <c r="E69" s="18">
        <f t="shared" si="7"/>
        <v>0</v>
      </c>
      <c r="F69" s="18">
        <f t="shared" si="7"/>
        <v>0</v>
      </c>
      <c r="G69" s="18">
        <f t="shared" si="7"/>
        <v>0</v>
      </c>
      <c r="H69"/>
      <c r="I69"/>
      <c r="J69"/>
      <c r="K69"/>
      <c r="L69"/>
    </row>
    <row r="70" spans="1:12" ht="45" x14ac:dyDescent="0.25">
      <c r="A70" s="27" t="s">
        <v>62</v>
      </c>
      <c r="B70" s="18">
        <f>SUM(C70:G70)</f>
        <v>0</v>
      </c>
      <c r="C70" s="18">
        <f t="shared" si="7"/>
        <v>0</v>
      </c>
      <c r="D70" s="18">
        <f t="shared" si="7"/>
        <v>0</v>
      </c>
      <c r="E70" s="18">
        <f t="shared" si="7"/>
        <v>0</v>
      </c>
      <c r="F70" s="18">
        <f t="shared" si="7"/>
        <v>0</v>
      </c>
      <c r="G70" s="18">
        <f t="shared" si="7"/>
        <v>0</v>
      </c>
      <c r="H70"/>
      <c r="I70"/>
      <c r="J70"/>
      <c r="K70"/>
      <c r="L70"/>
    </row>
    <row r="71" spans="1:12" x14ac:dyDescent="0.25">
      <c r="A71" s="2" t="s">
        <v>63</v>
      </c>
      <c r="B71" s="18">
        <f>SUM(C71:G71)</f>
        <v>0</v>
      </c>
      <c r="C71" s="18">
        <f t="shared" si="7"/>
        <v>0</v>
      </c>
      <c r="D71" s="18">
        <f t="shared" si="7"/>
        <v>0</v>
      </c>
      <c r="E71" s="18">
        <f t="shared" si="7"/>
        <v>0</v>
      </c>
      <c r="F71" s="18">
        <f t="shared" si="7"/>
        <v>0</v>
      </c>
      <c r="G71" s="18">
        <f t="shared" si="7"/>
        <v>0</v>
      </c>
      <c r="H71"/>
      <c r="I71"/>
      <c r="J71"/>
      <c r="K71"/>
      <c r="L71"/>
    </row>
    <row r="72" spans="1:12" ht="30" x14ac:dyDescent="0.25">
      <c r="A72" s="27" t="s">
        <v>64</v>
      </c>
      <c r="B72" s="18">
        <f>SUM(C72:G72)</f>
        <v>0</v>
      </c>
      <c r="C72" s="18">
        <f t="shared" si="7"/>
        <v>0</v>
      </c>
      <c r="D72" s="18">
        <f t="shared" si="7"/>
        <v>0</v>
      </c>
      <c r="E72" s="18">
        <f t="shared" si="7"/>
        <v>0</v>
      </c>
      <c r="F72" s="18">
        <f t="shared" si="7"/>
        <v>0</v>
      </c>
      <c r="G72" s="18">
        <f t="shared" si="7"/>
        <v>0</v>
      </c>
      <c r="H72"/>
      <c r="I72"/>
      <c r="J72"/>
      <c r="K72"/>
      <c r="L72"/>
    </row>
    <row r="73" spans="1:12" ht="30" x14ac:dyDescent="0.25">
      <c r="A73" s="27" t="s">
        <v>65</v>
      </c>
      <c r="B73" s="18">
        <f>SUM(C73:G73)</f>
        <v>0</v>
      </c>
      <c r="C73" s="18">
        <f t="shared" si="7"/>
        <v>0</v>
      </c>
      <c r="D73" s="18">
        <f t="shared" si="7"/>
        <v>0</v>
      </c>
      <c r="E73" s="18">
        <f t="shared" si="7"/>
        <v>0</v>
      </c>
      <c r="F73" s="18">
        <f t="shared" si="7"/>
        <v>0</v>
      </c>
      <c r="G73" s="18">
        <f t="shared" si="7"/>
        <v>0</v>
      </c>
      <c r="H73"/>
      <c r="I73"/>
      <c r="J73"/>
      <c r="K73"/>
      <c r="L73"/>
    </row>
    <row r="74" spans="1:12" ht="45" x14ac:dyDescent="0.25">
      <c r="A74" s="27" t="s">
        <v>66</v>
      </c>
      <c r="B74" s="18">
        <f>SUM(C74:G74)</f>
        <v>0</v>
      </c>
      <c r="C74" s="18">
        <f t="shared" si="7"/>
        <v>0</v>
      </c>
      <c r="D74" s="18">
        <f t="shared" si="7"/>
        <v>0</v>
      </c>
      <c r="E74" s="18">
        <f t="shared" si="7"/>
        <v>0</v>
      </c>
      <c r="F74" s="18">
        <f t="shared" si="7"/>
        <v>0</v>
      </c>
      <c r="G74" s="18">
        <f t="shared" si="7"/>
        <v>0</v>
      </c>
      <c r="H74"/>
      <c r="I74"/>
      <c r="J74"/>
      <c r="K74"/>
      <c r="L74"/>
    </row>
    <row r="75" spans="1:12" x14ac:dyDescent="0.25">
      <c r="A75" s="4" t="s">
        <v>35</v>
      </c>
      <c r="B75" s="19">
        <f>SUM(C75:G75)</f>
        <v>143757041.39000002</v>
      </c>
      <c r="C75" s="19">
        <f>+C71+C68+C63+C53+C45+C37+C27+C17+C11</f>
        <v>22078095.82</v>
      </c>
      <c r="D75" s="19">
        <f>+D71+D68+D63+D53+D45+D37+D27+D17+D11</f>
        <v>34294247.850000001</v>
      </c>
      <c r="E75" s="19">
        <f>+E71+E68+E63+E53+E45+E37+E27+E17+E11</f>
        <v>30420999.809999999</v>
      </c>
      <c r="F75" s="19">
        <f>+F71+F68+F63+F53+F45+F37+F27+F17+F11</f>
        <v>29322215.059999999</v>
      </c>
      <c r="G75" s="19">
        <f>+G71+G68+G63+G53+G45+G37+G27+G17+G11</f>
        <v>27641482.850000001</v>
      </c>
      <c r="H75"/>
      <c r="I75"/>
      <c r="J75"/>
      <c r="K75"/>
      <c r="L75"/>
    </row>
    <row r="76" spans="1:12" x14ac:dyDescent="0.25">
      <c r="A76" s="2"/>
      <c r="B76" s="28"/>
      <c r="C76" s="9"/>
      <c r="D76" s="26"/>
      <c r="E76" s="26"/>
      <c r="F76" s="26"/>
      <c r="G76" s="26"/>
      <c r="H76"/>
      <c r="I76"/>
      <c r="J76"/>
      <c r="K76"/>
      <c r="L76"/>
    </row>
    <row r="77" spans="1:12" x14ac:dyDescent="0.25">
      <c r="A77" s="1" t="s">
        <v>67</v>
      </c>
      <c r="B77" s="12">
        <f>SUM(C77:G77)</f>
        <v>0</v>
      </c>
      <c r="C77" s="12">
        <f t="shared" ref="C77:G85" si="8">SUM(D77:D77)</f>
        <v>0</v>
      </c>
      <c r="D77" s="12">
        <f t="shared" si="8"/>
        <v>0</v>
      </c>
      <c r="E77" s="12">
        <f t="shared" si="8"/>
        <v>0</v>
      </c>
      <c r="F77" s="12">
        <f t="shared" si="8"/>
        <v>0</v>
      </c>
      <c r="G77" s="12">
        <f t="shared" si="8"/>
        <v>0</v>
      </c>
      <c r="H77"/>
      <c r="I77"/>
      <c r="J77"/>
      <c r="K77"/>
      <c r="L77"/>
    </row>
    <row r="78" spans="1:12" ht="30" x14ac:dyDescent="0.25">
      <c r="A78" s="2" t="s">
        <v>68</v>
      </c>
      <c r="B78" s="28">
        <f>SUM(C78:G78)</f>
        <v>0</v>
      </c>
      <c r="C78" s="28">
        <f t="shared" si="8"/>
        <v>0</v>
      </c>
      <c r="D78" s="28">
        <f t="shared" si="8"/>
        <v>0</v>
      </c>
      <c r="E78" s="28">
        <f t="shared" si="8"/>
        <v>0</v>
      </c>
      <c r="F78" s="28">
        <f t="shared" si="8"/>
        <v>0</v>
      </c>
      <c r="G78" s="28">
        <f t="shared" si="8"/>
        <v>0</v>
      </c>
      <c r="H78"/>
      <c r="I78"/>
      <c r="J78"/>
      <c r="K78"/>
      <c r="L78"/>
    </row>
    <row r="79" spans="1:12" ht="30" x14ac:dyDescent="0.25">
      <c r="A79" s="27" t="s">
        <v>69</v>
      </c>
      <c r="B79" s="28">
        <f>SUM(C79:G79)</f>
        <v>0</v>
      </c>
      <c r="C79" s="28">
        <f t="shared" si="8"/>
        <v>0</v>
      </c>
      <c r="D79" s="28">
        <f t="shared" si="8"/>
        <v>0</v>
      </c>
      <c r="E79" s="28">
        <f t="shared" si="8"/>
        <v>0</v>
      </c>
      <c r="F79" s="28">
        <f t="shared" si="8"/>
        <v>0</v>
      </c>
      <c r="G79" s="28">
        <f t="shared" si="8"/>
        <v>0</v>
      </c>
      <c r="H79"/>
      <c r="I79"/>
      <c r="J79"/>
      <c r="K79"/>
      <c r="L79"/>
    </row>
    <row r="80" spans="1:12" ht="30" x14ac:dyDescent="0.25">
      <c r="A80" s="27" t="s">
        <v>70</v>
      </c>
      <c r="B80" s="28">
        <f>SUM(C80:G81)</f>
        <v>0</v>
      </c>
      <c r="C80" s="28">
        <f t="shared" si="8"/>
        <v>0</v>
      </c>
      <c r="D80" s="28">
        <f>SUM(E80:E80)</f>
        <v>0</v>
      </c>
      <c r="E80" s="28">
        <f>SUM(F80:F80)</f>
        <v>0</v>
      </c>
      <c r="F80" s="28">
        <f>SUM(G80:G80)</f>
        <v>0</v>
      </c>
      <c r="G80" s="28">
        <f>SUM(H80:H80)</f>
        <v>0</v>
      </c>
      <c r="H80"/>
      <c r="I80"/>
      <c r="J80"/>
      <c r="K80"/>
      <c r="L80"/>
    </row>
    <row r="81" spans="1:12" x14ac:dyDescent="0.25">
      <c r="A81" s="2" t="s">
        <v>71</v>
      </c>
      <c r="B81" s="28">
        <f>SUM(C81:G81)</f>
        <v>0</v>
      </c>
      <c r="C81" s="28">
        <f t="shared" si="8"/>
        <v>0</v>
      </c>
      <c r="D81" s="28">
        <f t="shared" si="8"/>
        <v>0</v>
      </c>
      <c r="E81" s="28">
        <f t="shared" si="8"/>
        <v>0</v>
      </c>
      <c r="F81" s="28">
        <f t="shared" si="8"/>
        <v>0</v>
      </c>
      <c r="G81" s="28">
        <f t="shared" si="8"/>
        <v>0</v>
      </c>
      <c r="H81"/>
      <c r="I81"/>
      <c r="J81"/>
      <c r="K81"/>
      <c r="L81"/>
    </row>
    <row r="82" spans="1:12" ht="30" x14ac:dyDescent="0.25">
      <c r="A82" s="27" t="s">
        <v>72</v>
      </c>
      <c r="B82" s="28">
        <f>SUM(C82:G82)</f>
        <v>0</v>
      </c>
      <c r="C82" s="28">
        <f t="shared" si="8"/>
        <v>0</v>
      </c>
      <c r="D82" s="28">
        <f t="shared" si="8"/>
        <v>0</v>
      </c>
      <c r="E82" s="28">
        <f t="shared" si="8"/>
        <v>0</v>
      </c>
      <c r="F82" s="28">
        <f t="shared" si="8"/>
        <v>0</v>
      </c>
      <c r="G82" s="28">
        <f t="shared" si="8"/>
        <v>0</v>
      </c>
      <c r="H82"/>
      <c r="I82"/>
      <c r="J82"/>
      <c r="K82"/>
      <c r="L82"/>
    </row>
    <row r="83" spans="1:12" ht="30" x14ac:dyDescent="0.25">
      <c r="A83" s="27" t="s">
        <v>73</v>
      </c>
      <c r="B83" s="28">
        <f>SUM(C83:G83)</f>
        <v>0</v>
      </c>
      <c r="C83" s="28">
        <f t="shared" si="8"/>
        <v>0</v>
      </c>
      <c r="D83" s="28">
        <f t="shared" si="8"/>
        <v>0</v>
      </c>
      <c r="E83" s="28">
        <f t="shared" si="8"/>
        <v>0</v>
      </c>
      <c r="F83" s="28">
        <f t="shared" si="8"/>
        <v>0</v>
      </c>
      <c r="G83" s="28">
        <f t="shared" si="8"/>
        <v>0</v>
      </c>
      <c r="H83"/>
      <c r="I83"/>
      <c r="J83"/>
      <c r="K83"/>
      <c r="L83"/>
    </row>
    <row r="84" spans="1:12" ht="30" x14ac:dyDescent="0.25">
      <c r="A84" s="2" t="s">
        <v>74</v>
      </c>
      <c r="B84" s="28">
        <f>SUM(C84:G84)</f>
        <v>0</v>
      </c>
      <c r="C84" s="28">
        <f t="shared" si="8"/>
        <v>0</v>
      </c>
      <c r="D84" s="28">
        <f t="shared" si="8"/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/>
      <c r="I84"/>
      <c r="J84"/>
      <c r="K84"/>
      <c r="L84"/>
    </row>
    <row r="85" spans="1:12" ht="30" x14ac:dyDescent="0.25">
      <c r="A85" s="27" t="s">
        <v>75</v>
      </c>
      <c r="B85" s="28">
        <f>SUM(C85:G85)</f>
        <v>0</v>
      </c>
      <c r="C85" s="28">
        <f t="shared" si="8"/>
        <v>0</v>
      </c>
      <c r="D85" s="28">
        <f t="shared" si="8"/>
        <v>0</v>
      </c>
      <c r="E85" s="28">
        <f t="shared" si="8"/>
        <v>0</v>
      </c>
      <c r="F85" s="28">
        <f t="shared" si="8"/>
        <v>0</v>
      </c>
      <c r="G85" s="28">
        <f t="shared" si="8"/>
        <v>0</v>
      </c>
      <c r="H85"/>
      <c r="I85"/>
      <c r="J85"/>
      <c r="K85"/>
      <c r="L85"/>
    </row>
    <row r="86" spans="1:12" x14ac:dyDescent="0.25">
      <c r="A86" s="4" t="s">
        <v>76</v>
      </c>
      <c r="B86" s="13">
        <f>SUM(C86:G86)</f>
        <v>0</v>
      </c>
      <c r="C86" s="13">
        <f>+C84+C81+C78</f>
        <v>0</v>
      </c>
      <c r="D86" s="13">
        <f>+D84+D81+D78</f>
        <v>0</v>
      </c>
      <c r="E86" s="13">
        <f>+E84+E81+E78</f>
        <v>0</v>
      </c>
      <c r="F86" s="13">
        <f>+F84+F81+F78</f>
        <v>0</v>
      </c>
      <c r="G86" s="13">
        <f>+G84+G81+G78</f>
        <v>0</v>
      </c>
      <c r="H86"/>
      <c r="I86"/>
      <c r="J86"/>
      <c r="K86"/>
      <c r="L86"/>
    </row>
    <row r="87" spans="1:12" x14ac:dyDescent="0.25">
      <c r="A87" s="26"/>
      <c r="B87" s="28"/>
      <c r="C87" s="28"/>
      <c r="D87" s="26"/>
      <c r="E87" s="26"/>
      <c r="F87" s="26"/>
      <c r="G87" s="26"/>
      <c r="H87"/>
      <c r="I87"/>
      <c r="J87"/>
      <c r="K87"/>
      <c r="L87"/>
    </row>
    <row r="88" spans="1:12" ht="31.5" x14ac:dyDescent="0.25">
      <c r="A88" s="5" t="s">
        <v>77</v>
      </c>
      <c r="B88" s="14">
        <f>SUM(C88:G88)</f>
        <v>143757041.39000002</v>
      </c>
      <c r="C88" s="15">
        <f>+C86+C75</f>
        <v>22078095.82</v>
      </c>
      <c r="D88" s="15">
        <f>+D86+D75</f>
        <v>34294247.850000001</v>
      </c>
      <c r="E88" s="15">
        <f>+E86+E75</f>
        <v>30420999.809999999</v>
      </c>
      <c r="F88" s="15">
        <f>+F86+F75</f>
        <v>29322215.059999999</v>
      </c>
      <c r="G88" s="15">
        <f>+G86+G75</f>
        <v>27641482.850000001</v>
      </c>
      <c r="H88"/>
      <c r="I88"/>
      <c r="J88"/>
      <c r="K88"/>
      <c r="L88"/>
    </row>
    <row r="89" spans="1:12" ht="18.75" x14ac:dyDescent="0.3">
      <c r="A89" s="3" t="s">
        <v>79</v>
      </c>
      <c r="B89" s="29"/>
      <c r="C89" s="29"/>
      <c r="D89" s="29"/>
      <c r="E89" s="29"/>
      <c r="F89" s="29"/>
      <c r="G89" s="29"/>
    </row>
    <row r="90" spans="1:12" x14ac:dyDescent="0.25">
      <c r="A90" s="30" t="s">
        <v>81</v>
      </c>
      <c r="B90" s="29"/>
      <c r="C90" s="29"/>
      <c r="D90" s="29"/>
      <c r="E90" s="29"/>
      <c r="F90" s="29"/>
      <c r="G90" s="29"/>
    </row>
    <row r="91" spans="1:12" x14ac:dyDescent="0.25">
      <c r="A91" s="30" t="s">
        <v>82</v>
      </c>
      <c r="B91" s="29"/>
      <c r="C91" s="29"/>
      <c r="D91" s="29"/>
      <c r="E91" s="29"/>
      <c r="F91" s="29"/>
      <c r="G91" s="29"/>
    </row>
    <row r="92" spans="1:12" x14ac:dyDescent="0.25">
      <c r="A92" s="30" t="s">
        <v>80</v>
      </c>
      <c r="B92" s="29"/>
      <c r="C92" s="29"/>
      <c r="D92" s="29"/>
      <c r="E92" s="29"/>
      <c r="F92" s="29"/>
      <c r="G92" s="29"/>
    </row>
    <row r="93" spans="1:12" x14ac:dyDescent="0.25">
      <c r="A93" s="30" t="s">
        <v>83</v>
      </c>
      <c r="B93" s="29"/>
      <c r="C93" s="29"/>
      <c r="D93" s="29"/>
      <c r="E93" s="29"/>
      <c r="F93" s="29"/>
      <c r="G93" s="29"/>
    </row>
    <row r="94" spans="1:12" x14ac:dyDescent="0.25">
      <c r="A94" s="30" t="s">
        <v>84</v>
      </c>
      <c r="B94" s="29"/>
      <c r="C94" s="29"/>
      <c r="D94" s="29"/>
      <c r="E94" s="29"/>
      <c r="F94" s="29"/>
      <c r="G94" s="29"/>
    </row>
    <row r="95" spans="1:12" x14ac:dyDescent="0.25">
      <c r="A95" s="30"/>
      <c r="B95" s="29"/>
      <c r="C95" s="29"/>
      <c r="D95" s="29"/>
      <c r="E95" s="29"/>
      <c r="F95" s="29"/>
      <c r="G95" s="29"/>
    </row>
    <row r="96" spans="1:12" x14ac:dyDescent="0.25">
      <c r="A96" s="26"/>
      <c r="B96" s="29"/>
      <c r="C96" s="29"/>
      <c r="D96" s="29"/>
      <c r="E96" s="29"/>
      <c r="F96" s="29"/>
      <c r="G96" s="29"/>
    </row>
    <row r="97" spans="1:7" ht="15.75" x14ac:dyDescent="0.25">
      <c r="A97" s="26"/>
      <c r="B97" s="29"/>
      <c r="C97" s="29"/>
      <c r="D97" s="29"/>
      <c r="E97" s="24"/>
      <c r="F97" s="29"/>
      <c r="G97" s="29"/>
    </row>
    <row r="98" spans="1:7" ht="16.5" x14ac:dyDescent="0.25">
      <c r="A98" s="24" t="s">
        <v>89</v>
      </c>
      <c r="B98" s="23"/>
      <c r="C98" s="29"/>
      <c r="D98" s="29"/>
      <c r="E98" s="24" t="s">
        <v>90</v>
      </c>
      <c r="F98" s="24"/>
      <c r="G98" s="24"/>
    </row>
    <row r="99" spans="1:7" ht="16.5" x14ac:dyDescent="0.25">
      <c r="A99" s="24" t="s">
        <v>93</v>
      </c>
      <c r="B99" s="23"/>
      <c r="C99" s="29"/>
      <c r="D99" s="29"/>
      <c r="E99" s="24" t="s">
        <v>91</v>
      </c>
      <c r="F99" s="24"/>
      <c r="G99" s="24"/>
    </row>
    <row r="100" spans="1:7" ht="16.5" x14ac:dyDescent="0.25">
      <c r="A100" s="25" t="s">
        <v>86</v>
      </c>
      <c r="B100" s="23"/>
      <c r="C100" s="29"/>
      <c r="D100" s="29"/>
      <c r="E100" s="25" t="s">
        <v>92</v>
      </c>
      <c r="F100" s="24"/>
      <c r="G100" s="24"/>
    </row>
  </sheetData>
  <mergeCells count="4">
    <mergeCell ref="A7:L7"/>
    <mergeCell ref="A6:K6"/>
    <mergeCell ref="M5:O5"/>
    <mergeCell ref="A5:K5"/>
  </mergeCells>
  <pageMargins left="0.25" right="0.25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2020-02-03T13:43:28Z</cp:lastPrinted>
  <dcterms:created xsi:type="dcterms:W3CDTF">2018-04-17T18:57:16Z</dcterms:created>
  <dcterms:modified xsi:type="dcterms:W3CDTF">2021-06-02T12:58:22Z</dcterms:modified>
</cp:coreProperties>
</file>