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400" windowHeight="11100"/>
  </bookViews>
  <sheets>
    <sheet name="30112021" sheetId="4" r:id="rId1"/>
  </sheets>
  <definedNames>
    <definedName name="_xlnm.Print_Area" localSheetId="0">'30112021'!$A$1:$U$41</definedName>
  </definedNames>
  <calcPr calcId="144525"/>
</workbook>
</file>

<file path=xl/calcChain.xml><?xml version="1.0" encoding="utf-8"?>
<calcChain xmlns="http://schemas.openxmlformats.org/spreadsheetml/2006/main">
  <c r="S26" i="4" l="1"/>
  <c r="I26" i="4"/>
  <c r="J26" i="4"/>
  <c r="K26" i="4"/>
  <c r="L26" i="4"/>
  <c r="H26" i="4"/>
  <c r="G26" i="4"/>
  <c r="P14" i="4" l="1"/>
  <c r="M14" i="4"/>
  <c r="Q25" i="4" l="1"/>
  <c r="M25" i="4"/>
  <c r="P13" i="4"/>
  <c r="M12" i="4"/>
  <c r="M13" i="4"/>
  <c r="M11" i="4"/>
  <c r="Q22" i="4" l="1"/>
  <c r="Q26" i="4" s="1"/>
  <c r="M22" i="4"/>
  <c r="P21" i="4"/>
  <c r="M21" i="4"/>
  <c r="M18" i="4"/>
  <c r="R15" i="4"/>
  <c r="R12" i="4" l="1"/>
  <c r="R11" i="4"/>
  <c r="R19" i="4"/>
  <c r="M19" i="4"/>
  <c r="R23" i="4" l="1"/>
  <c r="R24" i="4"/>
  <c r="M24" i="4"/>
  <c r="R17" i="4" l="1"/>
  <c r="R26" i="4" s="1"/>
  <c r="M23" i="4" l="1"/>
  <c r="P20" i="4"/>
  <c r="P26" i="4" s="1"/>
  <c r="M20" i="4"/>
  <c r="M17" i="4" l="1"/>
  <c r="M15" i="4" l="1"/>
  <c r="M16" i="4"/>
  <c r="M26" i="4" l="1"/>
  <c r="Q27" i="4"/>
  <c r="Q28" i="4" s="1"/>
</calcChain>
</file>

<file path=xl/sharedStrings.xml><?xml version="1.0" encoding="utf-8"?>
<sst xmlns="http://schemas.openxmlformats.org/spreadsheetml/2006/main" count="91" uniqueCount="72">
  <si>
    <t>Fecha de Vencimiento</t>
  </si>
  <si>
    <t>Período actual</t>
  </si>
  <si>
    <t>1 - 30 días</t>
  </si>
  <si>
    <t>31- 60 días</t>
  </si>
  <si>
    <t>Observaciones</t>
  </si>
  <si>
    <t>TOTAL GENERAL</t>
  </si>
  <si>
    <t>61 días y más</t>
  </si>
  <si>
    <t>Fecha de Documento</t>
  </si>
  <si>
    <t xml:space="preserve"> RELACION DE CUENTAS POR PAGAR POR ANTIGUEDAD DE SALDOS </t>
  </si>
  <si>
    <t>Valor Bruto RD$</t>
  </si>
  <si>
    <t>Ley 319-98 Codia</t>
  </si>
  <si>
    <t>Descripción</t>
  </si>
  <si>
    <t>Nombre del Proveedor</t>
  </si>
  <si>
    <t>No. Documento y/o de Comprobante Fiscal</t>
  </si>
  <si>
    <t>Retenciones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</si>
  <si>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</si>
  <si>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</si>
  <si>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</si>
  <si>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</si>
  <si>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</si>
  <si>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</si>
  <si>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</si>
  <si>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Valor Neto RD$</t>
  </si>
  <si>
    <t>Status</t>
  </si>
  <si>
    <t>PENDIENTE</t>
  </si>
  <si>
    <t>PUBLICACIONES AHORA, C. POR A.</t>
  </si>
  <si>
    <t xml:space="preserve">AL 30 DE NOVIEMBRE  DEL 2021 </t>
  </si>
  <si>
    <t>B1500000016</t>
  </si>
  <si>
    <t>B1500000404</t>
  </si>
  <si>
    <t>B1500000812</t>
  </si>
  <si>
    <t>B1500002457</t>
  </si>
  <si>
    <t>SERVICIOS DE BOLETIN  CORRESPONDIENTE AL  30 DE OCTUBRE  DEL  2021</t>
  </si>
  <si>
    <t>B1500000154</t>
  </si>
  <si>
    <t>B1500000422</t>
  </si>
  <si>
    <t>B1500000712</t>
  </si>
  <si>
    <t>B1500000517</t>
  </si>
  <si>
    <t>B1500001123</t>
  </si>
  <si>
    <t>B1500001137</t>
  </si>
  <si>
    <t>B1500001936</t>
  </si>
  <si>
    <t>B1500000071</t>
  </si>
  <si>
    <t>B1500012817</t>
  </si>
  <si>
    <t>B1500000427</t>
  </si>
  <si>
    <t>B1500000001</t>
  </si>
  <si>
    <t>EROLAS, S.R.L.</t>
  </si>
  <si>
    <t>SERVICIO DE CONSULTORIA  TECNICA PARA COORDINACION DEL PROCESO DE EXAMEN DE FONDO DE PATENTES</t>
  </si>
  <si>
    <t>CENTRO ESPECIALIZADO DE COMPUTACION, S. A.</t>
  </si>
  <si>
    <t>COMPRAS DE COMPUTADORAS DESKTOP PARA DIFERENTES AREAS DE LA INSTITUCION</t>
  </si>
  <si>
    <t>ARGICO, S.A.S.</t>
  </si>
  <si>
    <t>REGISTRO CONTABLE AL 01 DE OCTUBRE DEL 2021</t>
  </si>
  <si>
    <t>FLORISTERIA ZUNIFLOR, S.R.L.</t>
  </si>
  <si>
    <t>INVERSIONES ENVECO, S.R.L.</t>
  </si>
  <si>
    <t>COMPRA  DE INODORO DE TANQUE COMPLETO DE COLOR  BLANCO PARA COLABORADORES DEL EDIFICIO DE PATENTE DE INVENCION</t>
  </si>
  <si>
    <t>INVERSIONES CORPORATIVAS SALADILLO, S.R.L.</t>
  </si>
  <si>
    <t>KIT DE CADENA DE DISTRIBUCION PARA MANTENIMIENTO A VEHICULO KIA SORRENTO 2011</t>
  </si>
  <si>
    <t>COMPRA DE GOMAS  PARA  VEHICULO TOYOTA LAND CRUISER  2009</t>
  </si>
  <si>
    <t>MUEBLES &amp; EQUIPOS PARA OFICINA LEON GONZALEZ, S.R.L.</t>
  </si>
  <si>
    <t>COMPRAS DE MOBILIARIO DE OFICINA PARA DIFERENTES DEPARTAMENTOS  DE LA INSTITUCION</t>
  </si>
  <si>
    <t>PERKIN NEGOCIOS, S.R.L.</t>
  </si>
  <si>
    <t xml:space="preserve">SERVICIO DE MENCION DE PUBLICIDAD INSTITUCIONAL EN PROGRAMA ESPECIAL LUIS ABINADER UN AÑO DESPUES Y  SOBRE LOS LOGROS DE LA ONAPI </t>
  </si>
  <si>
    <t>REGISTRO CONTABLE AL 01 DE NOVIEMBRE DEL 2021</t>
  </si>
  <si>
    <t>PAPELES CARIBE, S.R.L.</t>
  </si>
  <si>
    <t>COMPRA DE HEADSET MAIRDI AURICULARES PARA ATENCION TELEFONICA EN EL DEPARTAMENTO DE SERVICIO AL USUARIO</t>
  </si>
  <si>
    <t>SUPLIDORA REYSA, EIRL</t>
  </si>
  <si>
    <t>SERVICIO DE MANTENIMIENTO PREVENTIVO A LA PLANTA ELECTRICA CORRESPONDIENTE AL MES DE SEPTIEMBRE DEL 2021</t>
  </si>
  <si>
    <t>COMPRA DE PAPEL  DE SEGURIDAD PARA CERTIFICADOS DE LA ONAPI</t>
  </si>
  <si>
    <t>COMPRA DE CAFÉ EN POLVO CORRESPONDIENTE AL CUARTO TRIMESTRE DEL 2021</t>
  </si>
  <si>
    <t>SERVICIO DE MANTENIMIENTO PREVENTIVO A LA PLANTA ELECTRICA CORRESPONDIENTE AL MES DE OCTUBRE DEL 2021</t>
  </si>
  <si>
    <t>COMPRA DE CORONA FUNEBRE PARA EL VELATORIO DEL COLABORADOR  FALLECIDO SR. GUILLERMO MARTINEZ</t>
  </si>
  <si>
    <t>COMPRA DE ARTICULOS COMESTIBLES CORRESPONDIENTE AL TERCER TRIMESTRE DEL  2021</t>
  </si>
  <si>
    <t xml:space="preserve">Nota: esta relación presenta los expedientes fisicos de Cuentas Por Pagar que reposan en la División de Contabilidad </t>
  </si>
  <si>
    <t>RAMIREZ &amp; MOJICA ENVOY PACK COURIER EXPRESS, S.R.L.</t>
  </si>
  <si>
    <t>LUBRICANTES DIVERSOS (LUDISA),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</si>
</sst>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6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2" fillId="0" borderId="0">
      <alignment horizontal="left" vertical="center"/>
    </xf>
    <xf numFmtId="0" fontId="4" fillId="0" borderId="0"/>
    <xf numFmtId="43" fontId="24" fillId="0" borderId="0" applyFont="0" applyFill="0" applyBorder="0" applyAlignment="0" applyProtection="0"/>
  </cellStyleXfs>
  <cellXfs count="62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9" fontId="10" fillId="2" borderId="1" xfId="2" applyNumberFormat="1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164" fontId="11" fillId="0" borderId="0" xfId="0" applyNumberFormat="1" applyFont="1" applyFill="1" applyBorder="1" applyAlignment="1">
      <alignment horizontal="left" vertical="top"/>
    </xf>
    <xf numFmtId="0" fontId="17" fillId="0" borderId="0" xfId="0" applyFont="1"/>
    <xf numFmtId="164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164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39" fontId="16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4" fontId="16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39" fontId="15" fillId="0" borderId="1" xfId="0" applyNumberFormat="1" applyFont="1" applyFill="1" applyBorder="1" applyAlignment="1">
      <alignment horizontal="right" vertical="top"/>
    </xf>
    <xf numFmtId="4" fontId="16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43" fontId="16" fillId="0" borderId="1" xfId="7" applyFont="1" applyFill="1" applyBorder="1" applyAlignment="1">
      <alignment horizontal="left" vertical="top"/>
    </xf>
    <xf numFmtId="43" fontId="16" fillId="0" borderId="1" xfId="0" applyNumberFormat="1" applyFont="1" applyFill="1" applyBorder="1" applyAlignment="1">
      <alignment horizontal="left" vertical="top"/>
    </xf>
    <xf numFmtId="14" fontId="16" fillId="0" borderId="1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/>
    </xf>
    <xf numFmtId="39" fontId="16" fillId="0" borderId="1" xfId="0" applyNumberFormat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</cellXfs>
  <cellStyles count="8">
    <cellStyle name="BodyStyle" xfId="5"/>
    <cellStyle name="Millares" xfId="7" builtinId="3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95249</xdr:rowOff>
    </xdr:from>
    <xdr:to>
      <xdr:col>12</xdr:col>
      <xdr:colOff>47625</xdr:colOff>
      <xdr:row>5</xdr:row>
      <xdr:rowOff>133349</xdr:rowOff>
    </xdr:to>
    <xdr:pic>
      <xdr:nvPicPr>
        <xdr:cNvPr id="5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95249"/>
          <a:ext cx="40386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topLeftCell="B1" zoomScaleNormal="100" workbookViewId="0">
      <selection activeCell="B1" sqref="B1"/>
    </sheetView>
  </sheetViews>
  <sheetFormatPr baseColWidth="10" defaultRowHeight="12.75" x14ac:dyDescent="0.2"/>
  <cols>
    <col min="1" max="1" width="25" hidden="1" customWidth="1"/>
    <col min="2" max="2" width="14.6640625" customWidth="1"/>
    <col min="3" max="3" width="10.6640625" hidden="1" customWidth="1"/>
    <col min="4" max="4" width="28.83203125" customWidth="1"/>
    <col min="5" max="5" width="55.6640625" customWidth="1"/>
    <col min="6" max="6" width="76" customWidth="1"/>
    <col min="7" max="7" width="21.6640625" customWidth="1"/>
    <col min="8" max="8" width="15.83203125" customWidth="1"/>
    <col min="9" max="9" width="12.5" customWidth="1"/>
    <col min="10" max="10" width="14" customWidth="1"/>
    <col min="11" max="11" width="12" customWidth="1"/>
    <col min="12" max="12" width="16.83203125" customWidth="1"/>
    <col min="13" max="13" width="23.1640625" customWidth="1"/>
    <col min="14" max="14" width="20.83203125" customWidth="1"/>
    <col min="15" max="15" width="22.6640625" customWidth="1"/>
    <col min="16" max="17" width="19.1640625" bestFit="1" customWidth="1"/>
    <col min="18" max="18" width="16.6640625" bestFit="1" customWidth="1"/>
    <col min="19" max="19" width="18" customWidth="1"/>
    <col min="20" max="20" width="43.83203125" customWidth="1"/>
    <col min="21" max="21" width="20.5" customWidth="1"/>
  </cols>
  <sheetData>
    <row r="1" spans="2:24" ht="18" x14ac:dyDescent="0.25">
      <c r="E1" s="1"/>
      <c r="F1" s="1"/>
      <c r="G1" s="1"/>
    </row>
    <row r="2" spans="2:24" ht="17.25" customHeight="1" x14ac:dyDescent="0.25">
      <c r="E2" s="1"/>
      <c r="F2" s="1"/>
      <c r="G2" s="1"/>
    </row>
    <row r="4" spans="2:24" ht="17.25" customHeight="1" x14ac:dyDescent="0.65">
      <c r="E4" s="58" t="s">
        <v>15</v>
      </c>
      <c r="F4" s="58"/>
      <c r="G4" s="58"/>
      <c r="H4" s="58"/>
      <c r="I4" s="58"/>
      <c r="J4" s="58"/>
      <c r="K4" s="58"/>
      <c r="L4" s="58"/>
    </row>
    <row r="5" spans="2:24" ht="37.5" x14ac:dyDescent="0.65">
      <c r="D5" s="59">
        <v>12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2:24" ht="25.5" customHeight="1" x14ac:dyDescent="0.25">
      <c r="D6" s="60" t="s">
        <v>8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2:24" ht="15" x14ac:dyDescent="0.25">
      <c r="D7" s="61" t="s">
        <v>26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9" spans="2:24" ht="16.5" x14ac:dyDescent="0.2">
      <c r="D9" s="2"/>
      <c r="E9" s="2"/>
      <c r="F9" s="2"/>
      <c r="G9" s="2"/>
      <c r="H9" s="55" t="s">
        <v>14</v>
      </c>
      <c r="I9" s="56"/>
      <c r="J9" s="56"/>
      <c r="K9" s="56"/>
      <c r="L9" s="56"/>
      <c r="M9" s="57"/>
      <c r="N9" s="3"/>
      <c r="O9" s="3"/>
      <c r="P9" s="2"/>
      <c r="Q9" s="2"/>
      <c r="R9" s="2"/>
      <c r="S9" s="2"/>
      <c r="T9" s="2"/>
      <c r="U9" s="2"/>
    </row>
    <row r="10" spans="2:24" s="10" customFormat="1" ht="33" x14ac:dyDescent="0.2">
      <c r="D10" s="9" t="s">
        <v>13</v>
      </c>
      <c r="E10" s="11" t="s">
        <v>12</v>
      </c>
      <c r="F10" s="11" t="s">
        <v>11</v>
      </c>
      <c r="G10" s="9" t="s">
        <v>22</v>
      </c>
      <c r="H10" s="12">
        <v>0.05</v>
      </c>
      <c r="I10" s="12">
        <v>0.1</v>
      </c>
      <c r="J10" s="12">
        <v>0.18</v>
      </c>
      <c r="K10" s="12">
        <v>0.27</v>
      </c>
      <c r="L10" s="15" t="s">
        <v>10</v>
      </c>
      <c r="M10" s="13" t="s">
        <v>9</v>
      </c>
      <c r="N10" s="15" t="s">
        <v>7</v>
      </c>
      <c r="O10" s="15" t="s">
        <v>0</v>
      </c>
      <c r="P10" s="14" t="s">
        <v>1</v>
      </c>
      <c r="Q10" s="14" t="s">
        <v>2</v>
      </c>
      <c r="R10" s="14" t="s">
        <v>3</v>
      </c>
      <c r="S10" s="14" t="s">
        <v>6</v>
      </c>
      <c r="T10" s="14" t="s">
        <v>4</v>
      </c>
      <c r="U10" s="14" t="s">
        <v>23</v>
      </c>
    </row>
    <row r="11" spans="2:24" ht="47.25" customHeight="1" x14ac:dyDescent="0.2">
      <c r="B11" s="32"/>
      <c r="C11" s="38"/>
      <c r="D11" s="47" t="s">
        <v>36</v>
      </c>
      <c r="E11" s="47" t="s">
        <v>47</v>
      </c>
      <c r="F11" s="48" t="s">
        <v>63</v>
      </c>
      <c r="G11" s="34">
        <v>8232.9</v>
      </c>
      <c r="H11" s="34">
        <v>382.57</v>
      </c>
      <c r="I11" s="49"/>
      <c r="J11" s="34">
        <v>413.18</v>
      </c>
      <c r="K11" s="47"/>
      <c r="L11" s="47"/>
      <c r="M11" s="50">
        <f>G11+H11+I11+J11+K11+L11</f>
        <v>9028.65</v>
      </c>
      <c r="N11" s="51">
        <v>44456</v>
      </c>
      <c r="O11" s="51">
        <v>44486</v>
      </c>
      <c r="P11" s="47"/>
      <c r="Q11" s="47"/>
      <c r="R11" s="46">
        <f>G11</f>
        <v>8232.9</v>
      </c>
      <c r="S11" s="47"/>
      <c r="T11" s="48" t="s">
        <v>48</v>
      </c>
      <c r="U11" s="37" t="s">
        <v>24</v>
      </c>
      <c r="V11" s="4"/>
      <c r="W11" s="4"/>
      <c r="X11" s="4"/>
    </row>
    <row r="12" spans="2:24" ht="47.25" customHeight="1" x14ac:dyDescent="0.2">
      <c r="B12" s="32"/>
      <c r="C12" s="38"/>
      <c r="D12" s="47" t="s">
        <v>37</v>
      </c>
      <c r="E12" s="47" t="s">
        <v>47</v>
      </c>
      <c r="F12" s="48" t="s">
        <v>66</v>
      </c>
      <c r="G12" s="34">
        <v>8232.9</v>
      </c>
      <c r="H12" s="34">
        <v>382.57</v>
      </c>
      <c r="I12" s="49"/>
      <c r="J12" s="34">
        <v>413.18</v>
      </c>
      <c r="K12" s="47"/>
      <c r="L12" s="47"/>
      <c r="M12" s="50">
        <f t="shared" ref="M12:M14" si="0">G12+H12+I12+J12+K12+L12</f>
        <v>9028.65</v>
      </c>
      <c r="N12" s="51">
        <v>44485</v>
      </c>
      <c r="O12" s="51">
        <v>44525</v>
      </c>
      <c r="P12" s="47"/>
      <c r="Q12" s="47"/>
      <c r="R12" s="46">
        <f>G12</f>
        <v>8232.9</v>
      </c>
      <c r="S12" s="47"/>
      <c r="T12" s="47"/>
      <c r="U12" s="37" t="s">
        <v>24</v>
      </c>
      <c r="V12" s="4"/>
      <c r="W12" s="4"/>
      <c r="X12" s="4"/>
    </row>
    <row r="13" spans="2:24" ht="47.25" customHeight="1" x14ac:dyDescent="0.2">
      <c r="B13" s="32"/>
      <c r="C13" s="38"/>
      <c r="D13" s="47" t="s">
        <v>40</v>
      </c>
      <c r="E13" s="47" t="s">
        <v>45</v>
      </c>
      <c r="F13" s="48" t="s">
        <v>46</v>
      </c>
      <c r="G13" s="34">
        <v>762893.07</v>
      </c>
      <c r="H13" s="34">
        <v>33756.339999999997</v>
      </c>
      <c r="I13" s="49"/>
      <c r="J13" s="34"/>
      <c r="K13" s="47"/>
      <c r="L13" s="47"/>
      <c r="M13" s="50">
        <f t="shared" si="0"/>
        <v>796649.40999999992</v>
      </c>
      <c r="N13" s="51">
        <v>44509</v>
      </c>
      <c r="O13" s="51">
        <v>44539</v>
      </c>
      <c r="P13" s="46">
        <f>G13</f>
        <v>762893.07</v>
      </c>
      <c r="Q13" s="52"/>
      <c r="R13" s="49"/>
      <c r="S13" s="47"/>
      <c r="T13" s="47"/>
      <c r="U13" s="37" t="s">
        <v>24</v>
      </c>
      <c r="V13" s="4"/>
      <c r="W13" s="4"/>
      <c r="X13" s="4"/>
    </row>
    <row r="14" spans="2:24" ht="47.25" customHeight="1" x14ac:dyDescent="0.2">
      <c r="B14" s="32"/>
      <c r="C14" s="38"/>
      <c r="D14" s="47" t="s">
        <v>42</v>
      </c>
      <c r="E14" s="47" t="s">
        <v>43</v>
      </c>
      <c r="F14" s="48" t="s">
        <v>44</v>
      </c>
      <c r="G14" s="34">
        <v>68389.81</v>
      </c>
      <c r="H14" s="34">
        <v>3177.97</v>
      </c>
      <c r="I14" s="49"/>
      <c r="J14" s="34">
        <v>3432.21</v>
      </c>
      <c r="K14" s="47"/>
      <c r="L14" s="47"/>
      <c r="M14" s="50">
        <f t="shared" si="0"/>
        <v>74999.990000000005</v>
      </c>
      <c r="N14" s="51">
        <v>44522</v>
      </c>
      <c r="O14" s="51">
        <v>44583</v>
      </c>
      <c r="P14" s="46">
        <f>G14</f>
        <v>68389.81</v>
      </c>
      <c r="Q14" s="50"/>
      <c r="R14" s="52"/>
      <c r="S14" s="47"/>
      <c r="T14" s="47"/>
      <c r="U14" s="37" t="s">
        <v>24</v>
      </c>
      <c r="V14" s="4"/>
      <c r="W14" s="4"/>
      <c r="X14" s="4"/>
    </row>
    <row r="15" spans="2:24" ht="42" customHeight="1" x14ac:dyDescent="0.2">
      <c r="B15" s="39"/>
      <c r="C15" s="38"/>
      <c r="D15" s="33" t="s">
        <v>38</v>
      </c>
      <c r="E15" s="35" t="s">
        <v>49</v>
      </c>
      <c r="F15" s="37" t="s">
        <v>67</v>
      </c>
      <c r="G15" s="34">
        <v>11752</v>
      </c>
      <c r="H15" s="34">
        <v>520</v>
      </c>
      <c r="I15" s="34"/>
      <c r="J15" s="34"/>
      <c r="K15" s="34"/>
      <c r="L15" s="34"/>
      <c r="M15" s="45">
        <f t="shared" ref="M15:M25" si="1">+G15+H15+I15+J15+K15+L15</f>
        <v>12272</v>
      </c>
      <c r="N15" s="36">
        <v>44489</v>
      </c>
      <c r="O15" s="36">
        <v>44520</v>
      </c>
      <c r="P15" s="46"/>
      <c r="Q15" s="53"/>
      <c r="R15" s="46">
        <f>G15</f>
        <v>11752</v>
      </c>
      <c r="S15" s="34"/>
      <c r="T15" s="33"/>
      <c r="U15" s="37" t="s">
        <v>24</v>
      </c>
      <c r="V15" s="4"/>
      <c r="W15" s="4"/>
      <c r="X15" s="4"/>
    </row>
    <row r="16" spans="2:24" ht="42" customHeight="1" x14ac:dyDescent="0.2">
      <c r="B16" s="32"/>
      <c r="C16" s="38"/>
      <c r="D16" s="33" t="s">
        <v>27</v>
      </c>
      <c r="E16" s="35" t="s">
        <v>50</v>
      </c>
      <c r="F16" s="37" t="s">
        <v>51</v>
      </c>
      <c r="G16" s="34">
        <v>6729.27</v>
      </c>
      <c r="H16" s="34">
        <v>297.76</v>
      </c>
      <c r="I16" s="34"/>
      <c r="J16" s="34"/>
      <c r="K16" s="34"/>
      <c r="L16" s="34"/>
      <c r="M16" s="45">
        <f t="shared" si="1"/>
        <v>7027.0300000000007</v>
      </c>
      <c r="N16" s="36">
        <v>44502</v>
      </c>
      <c r="O16" s="36">
        <v>44532</v>
      </c>
      <c r="P16" s="46"/>
      <c r="Q16" s="46">
        <v>6729.27</v>
      </c>
      <c r="R16" s="46"/>
      <c r="S16" s="34"/>
      <c r="T16" s="33"/>
      <c r="U16" s="37" t="s">
        <v>24</v>
      </c>
      <c r="V16" s="4"/>
      <c r="W16" s="4"/>
      <c r="X16" s="4"/>
    </row>
    <row r="17" spans="2:24" ht="42" customHeight="1" x14ac:dyDescent="0.2">
      <c r="B17" s="39"/>
      <c r="C17" s="38"/>
      <c r="D17" s="33" t="s">
        <v>28</v>
      </c>
      <c r="E17" s="35" t="s">
        <v>52</v>
      </c>
      <c r="F17" s="37" t="s">
        <v>53</v>
      </c>
      <c r="G17" s="34">
        <v>13221</v>
      </c>
      <c r="H17" s="34">
        <v>585</v>
      </c>
      <c r="I17" s="34"/>
      <c r="J17" s="34"/>
      <c r="K17" s="34"/>
      <c r="L17" s="34"/>
      <c r="M17" s="45">
        <f t="shared" si="1"/>
        <v>13806</v>
      </c>
      <c r="N17" s="36">
        <v>44489</v>
      </c>
      <c r="O17" s="36">
        <v>44520</v>
      </c>
      <c r="P17" s="46"/>
      <c r="Q17" s="46"/>
      <c r="R17" s="46">
        <f>G17</f>
        <v>13221</v>
      </c>
      <c r="S17" s="34"/>
      <c r="T17" s="33"/>
      <c r="U17" s="37" t="s">
        <v>24</v>
      </c>
      <c r="V17" s="4"/>
      <c r="W17" s="4"/>
      <c r="X17" s="4"/>
    </row>
    <row r="18" spans="2:24" ht="42" customHeight="1" x14ac:dyDescent="0.2">
      <c r="B18" s="39"/>
      <c r="C18" s="38"/>
      <c r="D18" s="33" t="s">
        <v>29</v>
      </c>
      <c r="E18" s="35" t="s">
        <v>71</v>
      </c>
      <c r="F18" s="37" t="s">
        <v>54</v>
      </c>
      <c r="G18" s="34">
        <v>53403.8</v>
      </c>
      <c r="H18" s="34">
        <v>2363</v>
      </c>
      <c r="I18" s="34"/>
      <c r="J18" s="34"/>
      <c r="K18" s="34"/>
      <c r="L18" s="34"/>
      <c r="M18" s="45">
        <f t="shared" ref="M18" si="2">+G18+H18+I18+J18+K18+L18</f>
        <v>55766.8</v>
      </c>
      <c r="N18" s="36">
        <v>44454</v>
      </c>
      <c r="O18" s="36">
        <v>44484</v>
      </c>
      <c r="P18" s="46"/>
      <c r="Q18" s="46"/>
      <c r="R18" s="46"/>
      <c r="S18" s="34">
        <v>53403.8</v>
      </c>
      <c r="T18" s="33"/>
      <c r="U18" s="37" t="s">
        <v>24</v>
      </c>
      <c r="V18" s="4"/>
      <c r="W18" s="4"/>
      <c r="X18" s="4"/>
    </row>
    <row r="19" spans="2:24" ht="42" customHeight="1" x14ac:dyDescent="0.2">
      <c r="B19" s="39"/>
      <c r="C19" s="38"/>
      <c r="D19" s="33" t="s">
        <v>35</v>
      </c>
      <c r="E19" s="35" t="s">
        <v>55</v>
      </c>
      <c r="F19" s="37" t="s">
        <v>56</v>
      </c>
      <c r="G19" s="34">
        <v>16452.8</v>
      </c>
      <c r="H19" s="34">
        <v>728</v>
      </c>
      <c r="I19" s="34"/>
      <c r="J19" s="34"/>
      <c r="K19" s="34"/>
      <c r="L19" s="34"/>
      <c r="M19" s="45">
        <f t="shared" si="1"/>
        <v>17180.8</v>
      </c>
      <c r="N19" s="36">
        <v>44477</v>
      </c>
      <c r="O19" s="36">
        <v>44508</v>
      </c>
      <c r="P19" s="46"/>
      <c r="Q19" s="46"/>
      <c r="R19" s="46">
        <f>G19</f>
        <v>16452.8</v>
      </c>
      <c r="S19" s="34"/>
      <c r="T19" s="33"/>
      <c r="U19" s="37" t="s">
        <v>24</v>
      </c>
      <c r="V19" s="4"/>
      <c r="W19" s="4"/>
      <c r="X19" s="4"/>
    </row>
    <row r="20" spans="2:24" ht="42" customHeight="1" x14ac:dyDescent="0.2">
      <c r="B20" s="39"/>
      <c r="C20" s="38"/>
      <c r="D20" s="33" t="s">
        <v>32</v>
      </c>
      <c r="E20" s="35" t="s">
        <v>60</v>
      </c>
      <c r="F20" s="37" t="s">
        <v>64</v>
      </c>
      <c r="G20" s="34">
        <v>214700</v>
      </c>
      <c r="H20" s="34">
        <v>9500</v>
      </c>
      <c r="I20" s="34"/>
      <c r="J20" s="34"/>
      <c r="K20" s="34"/>
      <c r="L20" s="34"/>
      <c r="M20" s="45">
        <f t="shared" ref="M20:M23" si="3">+G20+H20+I20+J20+K20+L20</f>
        <v>224200</v>
      </c>
      <c r="N20" s="36">
        <v>44501</v>
      </c>
      <c r="O20" s="36">
        <v>44531</v>
      </c>
      <c r="P20" s="46">
        <f>G20</f>
        <v>214700</v>
      </c>
      <c r="Q20" s="54"/>
      <c r="R20" s="46"/>
      <c r="S20" s="34"/>
      <c r="T20" s="33"/>
      <c r="U20" s="37" t="s">
        <v>24</v>
      </c>
      <c r="V20" s="4"/>
      <c r="W20" s="4"/>
      <c r="X20" s="4"/>
    </row>
    <row r="21" spans="2:24" ht="47.25" customHeight="1" x14ac:dyDescent="0.2">
      <c r="B21" s="39"/>
      <c r="C21" s="38"/>
      <c r="D21" s="33" t="s">
        <v>39</v>
      </c>
      <c r="E21" s="35" t="s">
        <v>57</v>
      </c>
      <c r="F21" s="37" t="s">
        <v>58</v>
      </c>
      <c r="G21" s="34">
        <v>45593.21</v>
      </c>
      <c r="H21" s="34">
        <v>2118.65</v>
      </c>
      <c r="I21" s="34"/>
      <c r="J21" s="34">
        <v>2288.14</v>
      </c>
      <c r="K21" s="34"/>
      <c r="L21" s="34"/>
      <c r="M21" s="45">
        <f t="shared" si="3"/>
        <v>50000</v>
      </c>
      <c r="N21" s="36">
        <v>44505</v>
      </c>
      <c r="O21" s="36">
        <v>44535</v>
      </c>
      <c r="P21" s="46">
        <f>G21</f>
        <v>45593.21</v>
      </c>
      <c r="Q21" s="54"/>
      <c r="R21" s="46"/>
      <c r="S21" s="34"/>
      <c r="T21" s="33"/>
      <c r="U21" s="37" t="s">
        <v>24</v>
      </c>
      <c r="V21" s="4"/>
      <c r="W21" s="4"/>
      <c r="X21" s="4"/>
    </row>
    <row r="22" spans="2:24" ht="42" customHeight="1" x14ac:dyDescent="0.2">
      <c r="B22" s="39"/>
      <c r="C22" s="38"/>
      <c r="D22" s="33" t="s">
        <v>30</v>
      </c>
      <c r="E22" s="35" t="s">
        <v>25</v>
      </c>
      <c r="F22" s="37" t="s">
        <v>31</v>
      </c>
      <c r="G22" s="34">
        <v>551000</v>
      </c>
      <c r="H22" s="34">
        <v>29000</v>
      </c>
      <c r="I22" s="34"/>
      <c r="J22" s="34"/>
      <c r="K22" s="34"/>
      <c r="L22" s="34"/>
      <c r="M22" s="45">
        <f t="shared" si="3"/>
        <v>580000</v>
      </c>
      <c r="N22" s="36">
        <v>44500</v>
      </c>
      <c r="O22" s="36">
        <v>44530</v>
      </c>
      <c r="P22" s="46"/>
      <c r="Q22" s="46">
        <f>G22</f>
        <v>551000</v>
      </c>
      <c r="R22" s="52"/>
      <c r="S22" s="34"/>
      <c r="T22" s="48" t="s">
        <v>59</v>
      </c>
      <c r="U22" s="37" t="s">
        <v>24</v>
      </c>
      <c r="V22" s="4"/>
      <c r="W22" s="4"/>
      <c r="X22" s="4"/>
    </row>
    <row r="23" spans="2:24" ht="42" customHeight="1" x14ac:dyDescent="0.2">
      <c r="B23" s="39"/>
      <c r="C23" s="38"/>
      <c r="D23" s="33" t="s">
        <v>34</v>
      </c>
      <c r="E23" s="35" t="s">
        <v>70</v>
      </c>
      <c r="F23" s="37" t="s">
        <v>61</v>
      </c>
      <c r="G23" s="34">
        <v>14667.4</v>
      </c>
      <c r="H23" s="34">
        <v>649</v>
      </c>
      <c r="I23" s="34"/>
      <c r="J23" s="34"/>
      <c r="K23" s="34"/>
      <c r="L23" s="34"/>
      <c r="M23" s="45">
        <f t="shared" si="3"/>
        <v>15316.4</v>
      </c>
      <c r="N23" s="36">
        <v>44491</v>
      </c>
      <c r="O23" s="36">
        <v>44522</v>
      </c>
      <c r="P23" s="46"/>
      <c r="Q23" s="46"/>
      <c r="R23" s="46">
        <f>G23</f>
        <v>14667.4</v>
      </c>
      <c r="S23" s="34"/>
      <c r="T23" s="33"/>
      <c r="U23" s="37" t="s">
        <v>24</v>
      </c>
      <c r="V23" s="4"/>
      <c r="W23" s="4"/>
      <c r="X23" s="4"/>
    </row>
    <row r="24" spans="2:24" ht="49.5" customHeight="1" x14ac:dyDescent="0.2">
      <c r="B24" s="39"/>
      <c r="C24" s="38"/>
      <c r="D24" s="33" t="s">
        <v>33</v>
      </c>
      <c r="E24" s="35" t="s">
        <v>62</v>
      </c>
      <c r="F24" s="37" t="s">
        <v>68</v>
      </c>
      <c r="G24" s="34">
        <v>3305.25</v>
      </c>
      <c r="H24" s="34">
        <v>146.25</v>
      </c>
      <c r="I24" s="34"/>
      <c r="J24" s="34"/>
      <c r="K24" s="34"/>
      <c r="L24" s="34"/>
      <c r="M24" s="45">
        <f t="shared" si="1"/>
        <v>3451.5</v>
      </c>
      <c r="N24" s="36">
        <v>44495</v>
      </c>
      <c r="O24" s="36">
        <v>44526</v>
      </c>
      <c r="P24" s="46"/>
      <c r="Q24" s="46"/>
      <c r="R24" s="46">
        <f>G24</f>
        <v>3305.25</v>
      </c>
      <c r="S24" s="34"/>
      <c r="T24" s="33"/>
      <c r="U24" s="37" t="s">
        <v>24</v>
      </c>
      <c r="V24" s="4"/>
      <c r="W24" s="4"/>
      <c r="X24" s="4"/>
    </row>
    <row r="25" spans="2:24" ht="49.5" customHeight="1" x14ac:dyDescent="0.2">
      <c r="B25" s="39"/>
      <c r="C25" s="38"/>
      <c r="D25" s="33" t="s">
        <v>41</v>
      </c>
      <c r="E25" s="35" t="s">
        <v>62</v>
      </c>
      <c r="F25" s="37" t="s">
        <v>65</v>
      </c>
      <c r="G25" s="34">
        <v>119325</v>
      </c>
      <c r="H25" s="34">
        <v>5375</v>
      </c>
      <c r="I25" s="34"/>
      <c r="J25" s="34"/>
      <c r="K25" s="34"/>
      <c r="L25" s="34"/>
      <c r="M25" s="45">
        <f t="shared" si="1"/>
        <v>124700</v>
      </c>
      <c r="N25" s="36">
        <v>44516</v>
      </c>
      <c r="O25" s="36">
        <v>44546</v>
      </c>
      <c r="P25" s="46"/>
      <c r="Q25" s="46">
        <f>G25</f>
        <v>119325</v>
      </c>
      <c r="R25" s="46"/>
      <c r="S25" s="34"/>
      <c r="T25" s="33"/>
      <c r="U25" s="37" t="s">
        <v>24</v>
      </c>
      <c r="V25" s="4"/>
      <c r="W25" s="4"/>
      <c r="X25" s="4"/>
    </row>
    <row r="26" spans="2:24" ht="47.25" customHeight="1" x14ac:dyDescent="0.2">
      <c r="D26" s="5"/>
      <c r="E26" s="6" t="s">
        <v>5</v>
      </c>
      <c r="F26" s="7"/>
      <c r="G26" s="26">
        <f>SUM(G11:G25)</f>
        <v>1897898.41</v>
      </c>
      <c r="H26" s="26">
        <f>SUM(H11:H25)</f>
        <v>88982.11</v>
      </c>
      <c r="I26" s="26">
        <f t="shared" ref="I26:M26" si="4">SUM(I11:I25)</f>
        <v>0</v>
      </c>
      <c r="J26" s="26">
        <f t="shared" si="4"/>
        <v>6546.7099999999991</v>
      </c>
      <c r="K26" s="26">
        <f t="shared" si="4"/>
        <v>0</v>
      </c>
      <c r="L26" s="26">
        <f t="shared" si="4"/>
        <v>0</v>
      </c>
      <c r="M26" s="26">
        <f t="shared" si="4"/>
        <v>1993427.23</v>
      </c>
      <c r="N26" s="27"/>
      <c r="O26" s="28"/>
      <c r="P26" s="29">
        <f>SUM(P11:P25)</f>
        <v>1091576.0899999999</v>
      </c>
      <c r="Q26" s="29">
        <f t="shared" ref="Q26:S26" si="5">SUM(Q11:Q25)</f>
        <v>677054.27</v>
      </c>
      <c r="R26" s="29">
        <f t="shared" si="5"/>
        <v>75864.25</v>
      </c>
      <c r="S26" s="29">
        <f t="shared" si="5"/>
        <v>53403.8</v>
      </c>
      <c r="T26" s="7"/>
      <c r="U26" s="41"/>
    </row>
    <row r="27" spans="2:24" ht="15" hidden="1" x14ac:dyDescent="0.2">
      <c r="H27" s="8"/>
      <c r="I27" s="8"/>
      <c r="J27" s="8"/>
      <c r="K27" s="8"/>
      <c r="L27" s="8"/>
      <c r="Q27" s="4">
        <f>+P26+Q26+R26+S26</f>
        <v>1897898.41</v>
      </c>
      <c r="U27" s="37" t="s">
        <v>24</v>
      </c>
    </row>
    <row r="28" spans="2:24" ht="15" hidden="1" x14ac:dyDescent="0.2">
      <c r="H28" s="8"/>
      <c r="I28" s="8"/>
      <c r="J28" s="8"/>
      <c r="K28" s="8"/>
      <c r="L28" s="8"/>
      <c r="Q28" s="4">
        <f>+G26-Q27</f>
        <v>0</v>
      </c>
      <c r="U28" s="37" t="s">
        <v>24</v>
      </c>
    </row>
    <row r="29" spans="2:24" ht="15" hidden="1" x14ac:dyDescent="0.2">
      <c r="H29" s="8"/>
      <c r="I29" s="8"/>
      <c r="J29" s="8"/>
      <c r="K29" s="8"/>
      <c r="L29" s="8"/>
      <c r="U29" s="40" t="s">
        <v>24</v>
      </c>
    </row>
    <row r="30" spans="2:24" ht="15" x14ac:dyDescent="0.2">
      <c r="G30" s="4"/>
      <c r="H30" s="8"/>
      <c r="I30" s="8"/>
      <c r="J30" s="8"/>
      <c r="K30" s="8"/>
      <c r="L30" s="8"/>
      <c r="P30" s="4"/>
      <c r="S30" s="4"/>
      <c r="U30" s="42"/>
    </row>
    <row r="31" spans="2:24" s="10" customFormat="1" ht="16.5" x14ac:dyDescent="0.25">
      <c r="D31" s="31" t="s">
        <v>69</v>
      </c>
      <c r="E31" s="16"/>
      <c r="F31" s="17"/>
      <c r="G31" s="16"/>
      <c r="H31" s="16"/>
      <c r="I31" s="17"/>
      <c r="J31" s="18"/>
      <c r="K31" s="18"/>
      <c r="L31" s="18"/>
      <c r="S31" s="16"/>
      <c r="T31" s="16"/>
      <c r="U31" s="42"/>
    </row>
    <row r="32" spans="2:24" s="10" customFormat="1" ht="16.5" x14ac:dyDescent="0.25">
      <c r="D32" s="31"/>
      <c r="E32" s="16"/>
      <c r="F32" s="17"/>
      <c r="G32" s="16"/>
      <c r="H32" s="16"/>
      <c r="I32" s="17"/>
      <c r="J32" s="18"/>
      <c r="K32" s="18"/>
      <c r="L32" s="18"/>
      <c r="S32" s="16"/>
      <c r="T32" s="16"/>
      <c r="U32" s="42"/>
    </row>
    <row r="33" spans="4:21" s="10" customFormat="1" ht="16.5" x14ac:dyDescent="0.25">
      <c r="D33" s="31"/>
      <c r="E33" s="16"/>
      <c r="F33" s="17"/>
      <c r="G33" s="16"/>
      <c r="H33" s="16"/>
      <c r="I33" s="17"/>
      <c r="J33" s="18"/>
      <c r="K33" s="18"/>
      <c r="L33" s="18"/>
      <c r="S33" s="16"/>
      <c r="T33" s="16"/>
      <c r="U33" s="42"/>
    </row>
    <row r="34" spans="4:21" s="10" customFormat="1" ht="16.5" x14ac:dyDescent="0.25">
      <c r="D34" s="43"/>
      <c r="E34" s="16"/>
      <c r="F34" s="17"/>
      <c r="G34" s="16"/>
      <c r="H34" s="16"/>
      <c r="I34" s="17"/>
      <c r="J34" s="18"/>
      <c r="K34" s="18"/>
      <c r="L34" s="18"/>
      <c r="S34" s="16"/>
      <c r="T34" s="16"/>
      <c r="U34" s="42"/>
    </row>
    <row r="35" spans="4:21" s="10" customFormat="1" ht="16.5" x14ac:dyDescent="0.25">
      <c r="D35" s="44"/>
      <c r="E35" s="16"/>
      <c r="F35" s="17"/>
      <c r="G35" s="16"/>
      <c r="H35" s="16"/>
      <c r="I35" s="17"/>
      <c r="J35" s="18"/>
      <c r="K35" s="18"/>
      <c r="L35" s="18"/>
      <c r="S35" s="16"/>
      <c r="T35" s="16"/>
      <c r="U35" s="42"/>
    </row>
    <row r="36" spans="4:21" s="10" customFormat="1" ht="16.5" x14ac:dyDescent="0.25">
      <c r="D36" s="44"/>
      <c r="E36" s="16"/>
      <c r="F36" s="17"/>
      <c r="G36" s="16"/>
      <c r="H36" s="16"/>
      <c r="I36" s="17"/>
      <c r="J36" s="18"/>
      <c r="K36" s="18"/>
      <c r="L36" s="18"/>
      <c r="S36" s="16"/>
      <c r="T36" s="16"/>
      <c r="U36" s="42"/>
    </row>
    <row r="37" spans="4:21" s="10" customFormat="1" ht="16.5" x14ac:dyDescent="0.25">
      <c r="D37" s="44"/>
      <c r="E37" s="30"/>
      <c r="F37" s="17"/>
      <c r="G37" s="16"/>
      <c r="H37" s="16"/>
      <c r="I37" s="17"/>
      <c r="J37" s="18"/>
      <c r="K37" s="18"/>
      <c r="L37" s="18"/>
      <c r="S37" s="16"/>
      <c r="T37" s="16"/>
      <c r="U37" s="42"/>
    </row>
    <row r="38" spans="4:21" s="10" customFormat="1" ht="16.5" x14ac:dyDescent="0.25">
      <c r="D38" s="44"/>
      <c r="E38" s="30"/>
      <c r="F38" s="17"/>
      <c r="G38" s="16"/>
      <c r="H38" s="16"/>
      <c r="I38" s="17"/>
      <c r="J38" s="18"/>
      <c r="K38" s="18"/>
      <c r="L38" s="18"/>
      <c r="S38" s="16"/>
      <c r="T38" s="16"/>
      <c r="U38" s="42"/>
    </row>
    <row r="39" spans="4:21" ht="18" x14ac:dyDescent="0.25">
      <c r="D39" s="19" t="s">
        <v>16</v>
      </c>
      <c r="E39" s="16"/>
      <c r="F39" s="17"/>
      <c r="G39" s="16"/>
      <c r="H39" s="16"/>
      <c r="I39" s="16"/>
      <c r="J39" s="20"/>
      <c r="K39" s="20"/>
      <c r="L39" s="20"/>
      <c r="M39" s="21"/>
      <c r="N39" s="21"/>
      <c r="O39" s="21"/>
      <c r="P39" s="21"/>
      <c r="Q39" s="21"/>
      <c r="R39" s="21"/>
      <c r="S39" s="19" t="s">
        <v>17</v>
      </c>
      <c r="T39" s="16"/>
      <c r="U39" s="42"/>
    </row>
    <row r="40" spans="4:21" ht="16.5" x14ac:dyDescent="0.25">
      <c r="D40" s="22" t="s">
        <v>18</v>
      </c>
      <c r="E40" s="22"/>
      <c r="F40" s="23"/>
      <c r="G40" s="22"/>
      <c r="H40" s="22"/>
      <c r="I40" s="23"/>
      <c r="J40" s="24"/>
      <c r="K40" s="24"/>
      <c r="L40" s="24"/>
      <c r="M40" s="25"/>
      <c r="N40" s="25"/>
      <c r="O40" s="25"/>
      <c r="P40" s="25"/>
      <c r="Q40" s="25"/>
      <c r="R40" s="25"/>
      <c r="S40" s="22" t="s">
        <v>19</v>
      </c>
      <c r="T40" s="22"/>
      <c r="U40" s="42"/>
    </row>
    <row r="41" spans="4:21" ht="16.5" x14ac:dyDescent="0.25">
      <c r="D41" s="22" t="s">
        <v>20</v>
      </c>
      <c r="E41" s="22"/>
      <c r="F41" s="23"/>
      <c r="G41" s="22"/>
      <c r="H41" s="22"/>
      <c r="I41" s="23"/>
      <c r="J41" s="24"/>
      <c r="K41" s="24"/>
      <c r="L41" s="24"/>
      <c r="M41" s="25"/>
      <c r="N41" s="25"/>
      <c r="O41" s="25"/>
      <c r="P41" s="25"/>
      <c r="Q41" s="25"/>
      <c r="R41" s="25"/>
      <c r="S41" s="22" t="s">
        <v>21</v>
      </c>
      <c r="T41" s="22"/>
      <c r="U41" s="42"/>
    </row>
    <row r="42" spans="4:21" ht="15" x14ac:dyDescent="0.2">
      <c r="H42" s="8"/>
      <c r="I42" s="8"/>
      <c r="J42" s="8"/>
      <c r="K42" s="8"/>
      <c r="L42" s="8"/>
      <c r="U42" s="42"/>
    </row>
    <row r="43" spans="4:21" ht="15" x14ac:dyDescent="0.2">
      <c r="H43" s="8"/>
      <c r="I43" s="8"/>
      <c r="J43" s="8"/>
      <c r="K43" s="8"/>
      <c r="L43" s="8"/>
      <c r="U43" s="42"/>
    </row>
    <row r="44" spans="4:21" ht="15" x14ac:dyDescent="0.2">
      <c r="U44" s="42"/>
    </row>
    <row r="45" spans="4:21" ht="15" x14ac:dyDescent="0.2">
      <c r="U45" s="42"/>
    </row>
    <row r="46" spans="4:21" ht="15" x14ac:dyDescent="0.2">
      <c r="U46" s="42"/>
    </row>
    <row r="47" spans="4:21" ht="15" x14ac:dyDescent="0.2">
      <c r="U47" s="42"/>
    </row>
    <row r="48" spans="4:21" ht="15" x14ac:dyDescent="0.2">
      <c r="U48" s="42"/>
    </row>
    <row r="49" spans="21:21" ht="15" x14ac:dyDescent="0.2">
      <c r="U49" s="42"/>
    </row>
    <row r="50" spans="21:21" ht="15" x14ac:dyDescent="0.2">
      <c r="U50" s="42"/>
    </row>
    <row r="51" spans="21:21" ht="15" x14ac:dyDescent="0.2">
      <c r="U51" s="42"/>
    </row>
  </sheetData>
  <sortState ref="A11:X22">
    <sortCondition ref="E11:E22"/>
  </sortState>
  <mergeCells count="5">
    <mergeCell ref="H9:M9"/>
    <mergeCell ref="E4:L4"/>
    <mergeCell ref="D5:T5"/>
    <mergeCell ref="D6:T6"/>
    <mergeCell ref="D7:T7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rowBreaks count="1" manualBreakCount="1">
    <brk id="33" max="20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30112021</vt:lpstr>
      <vt:lpstr>'30112021'!Área_de_impresión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2021-12-09T15:51:02Z</cp:lastPrinted>
  <dcterms:created xsi:type="dcterms:W3CDTF">2018-10-25T10:48:31Z</dcterms:created>
  <dcterms:modified xsi:type="dcterms:W3CDTF">2021-12-09T15:53:34Z</dcterms:modified>
</cp:coreProperties>
</file>