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P21" i="3" l="1"/>
  <c r="P32" i="3"/>
  <c r="P52" i="3" l="1"/>
  <c r="P53" i="3"/>
  <c r="P54" i="3"/>
  <c r="P55" i="3"/>
  <c r="P56" i="3"/>
  <c r="P57" i="3"/>
  <c r="P58" i="3"/>
  <c r="P59" i="3"/>
  <c r="P60" i="3"/>
  <c r="P36" i="3"/>
  <c r="P41" i="3"/>
  <c r="P37" i="3"/>
  <c r="P38" i="3"/>
  <c r="P39" i="3"/>
  <c r="P40" i="3"/>
  <c r="P27" i="3"/>
  <c r="P26" i="3"/>
  <c r="P28" i="3"/>
  <c r="P29" i="3"/>
  <c r="P30" i="3"/>
  <c r="P31" i="3"/>
  <c r="P33" i="3"/>
  <c r="P34" i="3"/>
  <c r="P23" i="3"/>
  <c r="P16" i="3"/>
  <c r="P42" i="3"/>
  <c r="P44" i="3"/>
  <c r="P43" i="3" s="1"/>
  <c r="P45" i="3"/>
  <c r="P46" i="3"/>
  <c r="P47" i="3"/>
  <c r="P48" i="3"/>
  <c r="P49" i="3"/>
  <c r="P50" i="3"/>
  <c r="P62" i="3"/>
  <c r="P61" i="3" s="1"/>
  <c r="P63" i="3"/>
  <c r="P64" i="3"/>
  <c r="P65" i="3"/>
  <c r="P66" i="3"/>
  <c r="P67" i="3"/>
  <c r="P68" i="3"/>
  <c r="P69" i="3"/>
  <c r="P70" i="3"/>
  <c r="P71" i="3"/>
  <c r="P72" i="3"/>
  <c r="P74" i="3"/>
  <c r="P75" i="3"/>
  <c r="P76" i="3"/>
  <c r="P77" i="3"/>
  <c r="P78" i="3"/>
  <c r="P79" i="3"/>
  <c r="P80" i="3"/>
  <c r="P81" i="3"/>
  <c r="P82" i="3"/>
  <c r="P83" i="3"/>
  <c r="P84" i="3"/>
  <c r="P85" i="3"/>
  <c r="F35" i="3"/>
  <c r="G35" i="3"/>
  <c r="H35" i="3"/>
  <c r="I35" i="3"/>
  <c r="J35" i="3"/>
  <c r="K35" i="3"/>
  <c r="L35" i="3"/>
  <c r="M35" i="3"/>
  <c r="N35" i="3"/>
  <c r="O35" i="3"/>
  <c r="P35" i="3" l="1"/>
  <c r="D9" i="3"/>
  <c r="E35" i="3" l="1"/>
  <c r="P17" i="3" l="1"/>
  <c r="P22" i="3"/>
  <c r="P24" i="3"/>
  <c r="P10" i="3"/>
  <c r="P11" i="3"/>
  <c r="P12" i="3"/>
  <c r="P13" i="3"/>
  <c r="P14" i="3"/>
  <c r="D25" i="3" l="1"/>
  <c r="D15" i="3"/>
  <c r="E9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P51" i="3" s="1"/>
  <c r="F51" i="3"/>
  <c r="G51" i="3"/>
  <c r="H51" i="3"/>
  <c r="I51" i="3"/>
  <c r="J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25" i="3" l="1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l="1"/>
  <c r="O86" i="3" s="1"/>
  <c r="N73" i="3"/>
  <c r="N86" i="3" s="1"/>
  <c r="K73" i="3"/>
  <c r="K86" i="3" s="1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15" i="3"/>
  <c r="P73" i="3" s="1"/>
  <c r="P86" i="3" s="1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AA6" i="3" l="1"/>
  <c r="AB6" i="3" s="1"/>
</calcChain>
</file>

<file path=xl/sharedStrings.xml><?xml version="1.0" encoding="utf-8"?>
<sst xmlns="http://schemas.openxmlformats.org/spreadsheetml/2006/main" count="111" uniqueCount="111">
  <si>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</si>
  <si>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</si>
  <si>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</si>
  <si>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</si>
  <si>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</si>
  <si>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</si>
  <si>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</si>
  <si>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</si>
  <si>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</si>
  <si>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</si>
  <si>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</si>
  <si>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</si>
  <si>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</si>
  <si>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</si>
  <si>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</si>
  <si>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</si>
  <si>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</si>
  <si>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</si>
  <si>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</si>
  <si>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</si>
  <si>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</si>
  <si>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</si>
  <si>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</si>
  <si>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</si>
  <si>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</si>
  <si>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</si>
  <si>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</si>
  <si>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</si>
  <si>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</si>
  <si>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</si>
  <si>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</si>
  <si>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</si>
  <si>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</si>
  <si>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</si>
  <si>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</si>
  <si>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</si>
  <si>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</si>
  <si>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</si>
  <si>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</si>
  <si>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</si>
  <si>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</si>
  <si>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</si>
  <si>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</si>
  <si>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</si>
  <si>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</si>
  <si>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</si>
  <si>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</si>
  <si>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</si>
  <si>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</si>
  <si>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</si>
  <si>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</si>
  <si>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</si>
  <si>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</si>
  <si>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</si>
  <si>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</si>
  <si>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</si>
  <si>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</si>
  <si>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</si>
  <si>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</si>
  <si>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</si>
  <si>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</si>
  <si>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</si>
  <si>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</si>
  <si>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</si>
  <si>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</si>
  <si>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</si>
  <si>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</si>
  <si>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</si>
  <si>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</si>
  <si>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</si>
  <si>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</si>
  <si>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</si>
  <si>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</si>
  <si>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</si>
  <si>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</si>
  <si>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</si>
  <si>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</si>
  <si>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</si>
  <si>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</si>
  <si>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</si>
  <si>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</si>
  <si>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</si>
  <si>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</si>
  <si>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</si>
  <si>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</si>
  <si>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</si>
  <si>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</si>
  <si>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</si>
  <si>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</si>
  <si>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</si>
  <si>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</si>
  <si>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</si>
  <si>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</si>
  <si>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</si>
  <si>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</si>
  <si>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</si>
  <si>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</si>
  <si>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</si>
  <si>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</si>
  <si>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</si>
  <si>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</si>
  <si>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</si>
  <si>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</si>
  <si>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</si>
  <si>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</si>
  <si>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</si>
  <si>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</si>
  <si>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</si>
  <si>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</si>
  <si>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</si>
  <si>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30 DE ABRIL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</si>
</sst>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964407</xdr:colOff>
      <xdr:row>0</xdr:row>
      <xdr:rowOff>0</xdr:rowOff>
    </xdr:from>
    <xdr:to>
      <xdr:col>5</xdr:col>
      <xdr:colOff>0</xdr:colOff>
      <xdr:row>0</xdr:row>
      <xdr:rowOff>1512094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3845" y="0"/>
          <a:ext cx="4512468" cy="1512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80" zoomScaleNormal="80" workbookViewId="0">
      <selection activeCell="A3" sqref="A3:P3"/>
    </sheetView>
  </sheetViews>
  <sheetFormatPr baseColWidth="10" defaultColWidth="9.140625" defaultRowHeight="15" x14ac:dyDescent="0.25"/>
  <cols>
    <col min="1" max="1" width="46.85546875" customWidth="1"/>
    <col min="2" max="3" width="20.7109375" style="31" customWidth="1"/>
    <col min="4" max="4" width="20" style="31" customWidth="1"/>
    <col min="5" max="7" width="20.7109375" style="31" customWidth="1"/>
    <col min="8" max="8" width="6.140625" style="31" hidden="1" customWidth="1"/>
    <col min="9" max="9" width="9.28515625" style="31" hidden="1" customWidth="1"/>
    <col min="10" max="10" width="12" hidden="1" customWidth="1"/>
    <col min="11" max="11" width="10.85546875" hidden="1" customWidth="1"/>
    <col min="12" max="12" width="12.7109375" hidden="1" customWidth="1"/>
    <col min="13" max="13" width="3" hidden="1" customWidth="1"/>
    <col min="14" max="14" width="8" hidden="1" customWidth="1"/>
    <col min="15" max="15" width="15.42578125" hidden="1" customWidth="1"/>
    <col min="16" max="16" width="20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5"/>
    </row>
    <row r="2" spans="1:28" ht="18.75" customHeight="1" x14ac:dyDescent="0.25">
      <c r="A2" s="61" t="s">
        <v>102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9"/>
    </row>
    <row r="3" spans="1:28" s="31" customFormat="1" ht="18.75" customHeight="1" x14ac:dyDescent="0.3">
      <c r="A3" s="62" t="s">
        <v>110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9"/>
    </row>
    <row r="4" spans="1:28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9"/>
    </row>
    <row r="5" spans="1:28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60" t="s">
        <v>101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 t="shared" ref="E9:O9" si="0">SUM(E10:E14)</f>
        <v>26702829.82</v>
      </c>
      <c r="F9" s="20">
        <f t="shared" si="0"/>
        <v>29721660.59</v>
      </c>
      <c r="G9" s="20">
        <f t="shared" si="0"/>
        <v>29068004.460000001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7">
        <f t="shared" ref="P9:P14" si="1">SUM(D9:O9)</f>
        <v>112191129.16</v>
      </c>
      <c r="S9" s="11"/>
    </row>
    <row r="10" spans="1:28" x14ac:dyDescent="0.25">
      <c r="A10" s="4" t="s">
        <v>3</v>
      </c>
      <c r="B10" s="51">
        <v>365800260</v>
      </c>
      <c r="C10" s="51">
        <v>365800260</v>
      </c>
      <c r="D10" s="45">
        <v>22473795.170000002</v>
      </c>
      <c r="E10" s="43">
        <v>22452954.969999999</v>
      </c>
      <c r="F10" s="43">
        <v>25254488.890000001</v>
      </c>
      <c r="G10" s="43">
        <v>24459330.129999999</v>
      </c>
      <c r="H10" s="43"/>
      <c r="I10" s="43"/>
      <c r="J10" s="21"/>
      <c r="K10" s="44"/>
      <c r="L10" s="44"/>
      <c r="M10" s="44"/>
      <c r="N10" s="44"/>
      <c r="O10" s="44"/>
      <c r="P10" s="45">
        <f t="shared" si="1"/>
        <v>94640569.159999996</v>
      </c>
    </row>
    <row r="11" spans="1:28" x14ac:dyDescent="0.25">
      <c r="A11" s="4" t="s">
        <v>4</v>
      </c>
      <c r="B11" s="51">
        <v>11700000</v>
      </c>
      <c r="C11" s="51">
        <v>11700000</v>
      </c>
      <c r="D11" s="45">
        <v>827509.75</v>
      </c>
      <c r="E11" s="13">
        <v>855509.75</v>
      </c>
      <c r="F11" s="13">
        <v>851009.75</v>
      </c>
      <c r="G11" s="13">
        <v>903628.76</v>
      </c>
      <c r="H11" s="13"/>
      <c r="I11" s="13"/>
      <c r="J11" s="13"/>
      <c r="K11" s="13"/>
      <c r="L11" s="13"/>
      <c r="M11" s="13"/>
      <c r="N11" s="13"/>
      <c r="O11" s="44"/>
      <c r="P11" s="45">
        <f t="shared" si="1"/>
        <v>3437658.01</v>
      </c>
    </row>
    <row r="12" spans="1:28" x14ac:dyDescent="0.25">
      <c r="A12" s="4" t="s">
        <v>38</v>
      </c>
      <c r="B12" s="15">
        <v>0</v>
      </c>
      <c r="C12" s="15">
        <v>0</v>
      </c>
      <c r="D12" s="5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5">
        <f t="shared" si="1"/>
        <v>0</v>
      </c>
    </row>
    <row r="13" spans="1:28" x14ac:dyDescent="0.25">
      <c r="A13" s="4" t="s">
        <v>5</v>
      </c>
      <c r="B13" s="51">
        <v>37300000</v>
      </c>
      <c r="C13" s="51">
        <v>37300000</v>
      </c>
      <c r="D13" s="51"/>
      <c r="E13" s="13"/>
      <c r="F13" s="13"/>
      <c r="G13" s="13"/>
      <c r="H13" s="13"/>
      <c r="I13" s="13"/>
      <c r="J13" s="15"/>
      <c r="K13" s="15"/>
      <c r="L13" s="45"/>
      <c r="M13" s="45"/>
      <c r="N13" s="15"/>
      <c r="O13" s="15"/>
      <c r="P13" s="45">
        <f t="shared" si="1"/>
        <v>0</v>
      </c>
    </row>
    <row r="14" spans="1:28" ht="30" x14ac:dyDescent="0.25">
      <c r="A14" s="4" t="s">
        <v>6</v>
      </c>
      <c r="B14" s="51">
        <v>46000000</v>
      </c>
      <c r="C14" s="51">
        <v>46000000</v>
      </c>
      <c r="D14" s="45">
        <v>3397329.37</v>
      </c>
      <c r="E14" s="45">
        <v>3394365.1</v>
      </c>
      <c r="F14" s="45">
        <v>3616161.95</v>
      </c>
      <c r="G14" s="13">
        <v>3705045.57</v>
      </c>
      <c r="H14" s="13"/>
      <c r="I14" s="13"/>
      <c r="J14" s="22"/>
      <c r="K14" s="44"/>
      <c r="L14" s="23"/>
      <c r="M14" s="44"/>
      <c r="N14" s="23"/>
      <c r="O14" s="44"/>
      <c r="P14" s="45">
        <f t="shared" si="1"/>
        <v>14112901.990000002</v>
      </c>
    </row>
    <row r="15" spans="1:28" ht="22.5" customHeight="1" x14ac:dyDescent="0.25">
      <c r="A15" s="2" t="s">
        <v>7</v>
      </c>
      <c r="B15" s="37">
        <f>SUM(B16:B24)</f>
        <v>90676268</v>
      </c>
      <c r="C15" s="37">
        <f>SUM(C16:C24)</f>
        <v>90676268</v>
      </c>
      <c r="D15" s="37">
        <f>SUM(D16:D24)</f>
        <v>3560152.8899999997</v>
      </c>
      <c r="E15" s="37">
        <f t="shared" ref="E15:O15" si="2">SUM(E16:E24)</f>
        <v>5338796.0200000005</v>
      </c>
      <c r="F15" s="37">
        <f t="shared" si="2"/>
        <v>5893606.2699999996</v>
      </c>
      <c r="G15" s="37">
        <f t="shared" si="2"/>
        <v>5115420.99</v>
      </c>
      <c r="H15" s="37">
        <f t="shared" si="2"/>
        <v>0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ref="P15:P74" si="3">SUM(D15:O15)</f>
        <v>19907976.170000002</v>
      </c>
    </row>
    <row r="16" spans="1:28" ht="25.5" customHeight="1" x14ac:dyDescent="0.25">
      <c r="A16" s="50" t="s">
        <v>8</v>
      </c>
      <c r="B16" s="52">
        <v>16681268</v>
      </c>
      <c r="C16" s="52">
        <v>16681268</v>
      </c>
      <c r="D16" s="45">
        <v>761478.11</v>
      </c>
      <c r="E16" s="45">
        <v>1516287.15</v>
      </c>
      <c r="F16" s="45">
        <v>1172277.28</v>
      </c>
      <c r="G16" s="18">
        <v>1301268.8700000001</v>
      </c>
      <c r="H16" s="18"/>
      <c r="I16" s="18"/>
      <c r="J16" s="22"/>
      <c r="K16" s="23"/>
      <c r="L16" s="23"/>
      <c r="M16" s="23"/>
      <c r="N16" s="23"/>
      <c r="O16" s="44"/>
      <c r="P16" s="45">
        <f>SUM(D16:O16)</f>
        <v>4751311.41</v>
      </c>
    </row>
    <row r="17" spans="1:16" ht="30" x14ac:dyDescent="0.25">
      <c r="A17" s="4" t="s">
        <v>9</v>
      </c>
      <c r="B17" s="52">
        <v>25000000</v>
      </c>
      <c r="C17" s="52">
        <v>25000000</v>
      </c>
      <c r="D17" s="45">
        <v>153400</v>
      </c>
      <c r="E17" s="45">
        <v>2516288.6</v>
      </c>
      <c r="F17" s="45">
        <v>2066052.5</v>
      </c>
      <c r="G17" s="18">
        <v>1816200</v>
      </c>
      <c r="H17" s="18"/>
      <c r="I17" s="18"/>
      <c r="J17" s="22"/>
      <c r="K17" s="23"/>
      <c r="L17" s="23"/>
      <c r="M17" s="23"/>
      <c r="N17" s="23"/>
      <c r="O17" s="44"/>
      <c r="P17" s="45">
        <f>SUM(D17:O17)</f>
        <v>6551941.0999999996</v>
      </c>
    </row>
    <row r="18" spans="1:16" x14ac:dyDescent="0.25">
      <c r="A18" s="4" t="s">
        <v>10</v>
      </c>
      <c r="B18" s="52">
        <v>2500000</v>
      </c>
      <c r="C18" s="52">
        <v>2500000</v>
      </c>
      <c r="D18" s="52">
        <v>250915.5</v>
      </c>
      <c r="E18" s="18"/>
      <c r="F18" s="18"/>
      <c r="G18" s="18">
        <v>127264.56</v>
      </c>
      <c r="H18" s="18"/>
      <c r="I18" s="18"/>
      <c r="J18" s="22"/>
      <c r="K18" s="23"/>
      <c r="L18" s="23"/>
      <c r="M18" s="23"/>
      <c r="N18" s="23"/>
      <c r="O18" s="44"/>
      <c r="P18" s="52">
        <v>0</v>
      </c>
    </row>
    <row r="19" spans="1:16" ht="18" customHeight="1" x14ac:dyDescent="0.25">
      <c r="A19" s="4" t="s">
        <v>11</v>
      </c>
      <c r="B19" s="52">
        <v>1350000</v>
      </c>
      <c r="C19" s="52">
        <v>1350000</v>
      </c>
      <c r="D19" s="52">
        <v>86118</v>
      </c>
      <c r="E19" s="18"/>
      <c r="F19" s="18"/>
      <c r="G19" s="18">
        <v>450</v>
      </c>
      <c r="H19" s="18"/>
      <c r="I19" s="18"/>
      <c r="J19" s="22"/>
      <c r="K19" s="23"/>
      <c r="L19" s="23"/>
      <c r="M19" s="23"/>
      <c r="N19" s="23"/>
      <c r="O19" s="44"/>
      <c r="P19" s="52">
        <v>0</v>
      </c>
    </row>
    <row r="20" spans="1:16" x14ac:dyDescent="0.25">
      <c r="A20" s="4" t="s">
        <v>12</v>
      </c>
      <c r="B20" s="52">
        <v>3200000</v>
      </c>
      <c r="C20" s="52">
        <v>3200000</v>
      </c>
      <c r="D20" s="52"/>
      <c r="E20" s="18">
        <v>56088.89</v>
      </c>
      <c r="F20" s="18">
        <v>112177.78</v>
      </c>
      <c r="G20" s="18">
        <v>61257.29</v>
      </c>
      <c r="H20" s="18"/>
      <c r="I20" s="18"/>
      <c r="J20" s="22"/>
      <c r="K20" s="23"/>
      <c r="L20" s="45"/>
      <c r="M20" s="23"/>
      <c r="N20" s="23"/>
      <c r="O20" s="44"/>
      <c r="P20" s="52">
        <v>0</v>
      </c>
    </row>
    <row r="21" spans="1:16" x14ac:dyDescent="0.25">
      <c r="A21" s="4" t="s">
        <v>13</v>
      </c>
      <c r="B21" s="52">
        <v>6500000</v>
      </c>
      <c r="C21" s="52">
        <v>6500000</v>
      </c>
      <c r="D21" s="45">
        <v>400533.9</v>
      </c>
      <c r="E21" s="18">
        <v>307455.92</v>
      </c>
      <c r="F21" s="18">
        <v>281423</v>
      </c>
      <c r="G21" s="18">
        <v>293002.71000000002</v>
      </c>
      <c r="H21" s="18"/>
      <c r="I21" s="18"/>
      <c r="J21" s="22"/>
      <c r="K21" s="23"/>
      <c r="L21" s="23"/>
      <c r="M21" s="45"/>
      <c r="N21" s="23"/>
      <c r="O21" s="44"/>
      <c r="P21" s="45">
        <f>SUM(D21:O21)</f>
        <v>1282415.53</v>
      </c>
    </row>
    <row r="22" spans="1:16" ht="45" x14ac:dyDescent="0.25">
      <c r="A22" s="4" t="s">
        <v>14</v>
      </c>
      <c r="B22" s="52">
        <v>5100000</v>
      </c>
      <c r="C22" s="52">
        <v>5100000</v>
      </c>
      <c r="D22" s="45">
        <v>463658.63</v>
      </c>
      <c r="E22" s="45">
        <v>141759.88</v>
      </c>
      <c r="F22" s="45">
        <v>29972</v>
      </c>
      <c r="G22" s="18">
        <v>174303.02</v>
      </c>
      <c r="H22" s="18"/>
      <c r="I22" s="18"/>
      <c r="J22" s="22"/>
      <c r="K22" s="23"/>
      <c r="L22" s="23"/>
      <c r="M22" s="23"/>
      <c r="N22" s="23"/>
      <c r="O22" s="44"/>
      <c r="P22" s="45">
        <f>SUM(D22:O22)</f>
        <v>809693.53</v>
      </c>
    </row>
    <row r="23" spans="1:16" ht="30" x14ac:dyDescent="0.25">
      <c r="A23" s="4" t="s">
        <v>15</v>
      </c>
      <c r="B23" s="45">
        <v>13345000</v>
      </c>
      <c r="C23" s="45">
        <v>13345000</v>
      </c>
      <c r="D23" s="45">
        <v>259641.07</v>
      </c>
      <c r="E23" s="45">
        <v>681121.08</v>
      </c>
      <c r="F23" s="45">
        <v>360968.83</v>
      </c>
      <c r="G23" s="18">
        <v>544986.05000000005</v>
      </c>
      <c r="H23" s="18"/>
      <c r="I23" s="18"/>
      <c r="J23" s="22"/>
      <c r="K23" s="23"/>
      <c r="L23" s="23"/>
      <c r="M23" s="23"/>
      <c r="N23" s="23"/>
      <c r="O23" s="44"/>
      <c r="P23" s="45">
        <f>SUM(D23:O23)</f>
        <v>1846717.03</v>
      </c>
    </row>
    <row r="24" spans="1:16" x14ac:dyDescent="0.25">
      <c r="A24" s="4" t="s">
        <v>39</v>
      </c>
      <c r="B24" s="52">
        <v>17000000</v>
      </c>
      <c r="C24" s="52">
        <v>17000000</v>
      </c>
      <c r="D24" s="18">
        <v>1184407.68</v>
      </c>
      <c r="E24" s="18">
        <v>119794.5</v>
      </c>
      <c r="F24" s="18">
        <v>1870734.88</v>
      </c>
      <c r="G24" s="18">
        <v>796688.49</v>
      </c>
      <c r="H24" s="18"/>
      <c r="I24" s="18"/>
      <c r="J24" s="22"/>
      <c r="K24" s="23"/>
      <c r="L24" s="23"/>
      <c r="M24" s="23"/>
      <c r="N24" s="23"/>
      <c r="O24" s="44"/>
      <c r="P24" s="45">
        <f>SUM(D24:O24)</f>
        <v>3971625.55</v>
      </c>
    </row>
    <row r="25" spans="1:16" x14ac:dyDescent="0.25">
      <c r="A25" s="2" t="s">
        <v>16</v>
      </c>
      <c r="B25" s="37">
        <f>SUM(B26:B34)</f>
        <v>25130000</v>
      </c>
      <c r="C25" s="37">
        <f>SUM(C26:C34)</f>
        <v>25130000</v>
      </c>
      <c r="D25" s="37">
        <f>SUM(D26:D34)</f>
        <v>366314.38</v>
      </c>
      <c r="E25" s="37">
        <f t="shared" ref="E25:O25" si="4">SUM(E26:E34)</f>
        <v>1531443.96</v>
      </c>
      <c r="F25" s="37">
        <f t="shared" si="4"/>
        <v>428095</v>
      </c>
      <c r="G25" s="37">
        <f t="shared" si="4"/>
        <v>1174844.46</v>
      </c>
      <c r="H25" s="37">
        <f t="shared" si="4"/>
        <v>0</v>
      </c>
      <c r="I25" s="37">
        <f t="shared" si="4"/>
        <v>0</v>
      </c>
      <c r="J25" s="37">
        <f t="shared" si="4"/>
        <v>0</v>
      </c>
      <c r="K25" s="37">
        <f t="shared" si="4"/>
        <v>0</v>
      </c>
      <c r="L25" s="37">
        <f t="shared" si="4"/>
        <v>0</v>
      </c>
      <c r="M25" s="37">
        <f t="shared" si="4"/>
        <v>0</v>
      </c>
      <c r="N25" s="37">
        <f t="shared" si="4"/>
        <v>0</v>
      </c>
      <c r="O25" s="37">
        <f t="shared" si="4"/>
        <v>0</v>
      </c>
      <c r="P25" s="37">
        <f>SUM(D25:O25)</f>
        <v>3500697.8</v>
      </c>
    </row>
    <row r="26" spans="1:16" ht="30" x14ac:dyDescent="0.25">
      <c r="A26" s="4" t="s">
        <v>17</v>
      </c>
      <c r="B26" s="52">
        <v>1750000</v>
      </c>
      <c r="C26" s="52">
        <v>1750000</v>
      </c>
      <c r="D26" s="18">
        <v>0</v>
      </c>
      <c r="E26" s="18"/>
      <c r="F26" s="18">
        <v>70194</v>
      </c>
      <c r="G26" s="18">
        <v>15337.4</v>
      </c>
      <c r="H26" s="18"/>
      <c r="I26" s="18"/>
      <c r="J26" s="22"/>
      <c r="K26" s="23"/>
      <c r="L26" s="23"/>
      <c r="M26" s="23"/>
      <c r="N26" s="23"/>
      <c r="O26" s="44"/>
      <c r="P26" s="45">
        <f t="shared" ref="P26:P34" si="5">SUM(D26:O26)</f>
        <v>85531.4</v>
      </c>
    </row>
    <row r="27" spans="1:16" x14ac:dyDescent="0.25">
      <c r="A27" s="4" t="s">
        <v>18</v>
      </c>
      <c r="B27" s="52">
        <v>1600000</v>
      </c>
      <c r="C27" s="52">
        <v>1600000</v>
      </c>
      <c r="D27" s="18">
        <v>0</v>
      </c>
      <c r="E27" s="18">
        <v>8434.99</v>
      </c>
      <c r="F27" s="18">
        <v>3840</v>
      </c>
      <c r="G27" s="18"/>
      <c r="H27" s="18"/>
      <c r="I27" s="18"/>
      <c r="J27" s="22"/>
      <c r="K27" s="23"/>
      <c r="L27" s="23"/>
      <c r="M27" s="23"/>
      <c r="N27" s="23"/>
      <c r="O27" s="44"/>
      <c r="P27" s="45">
        <f>SUM(D27:O27)</f>
        <v>12274.99</v>
      </c>
    </row>
    <row r="28" spans="1:16" ht="30" x14ac:dyDescent="0.25">
      <c r="A28" s="4" t="s">
        <v>19</v>
      </c>
      <c r="B28" s="52">
        <v>2270000</v>
      </c>
      <c r="C28" s="52">
        <v>2270000</v>
      </c>
      <c r="D28" s="18">
        <v>0</v>
      </c>
      <c r="E28" s="45">
        <v>129651.6</v>
      </c>
      <c r="F28" s="18">
        <v>-3840</v>
      </c>
      <c r="G28" s="18">
        <v>132309.95000000001</v>
      </c>
      <c r="H28" s="18"/>
      <c r="I28" s="18"/>
      <c r="J28" s="22"/>
      <c r="K28" s="23"/>
      <c r="L28" s="23"/>
      <c r="M28" s="23"/>
      <c r="N28" s="23"/>
      <c r="O28" s="44"/>
      <c r="P28" s="45">
        <f t="shared" si="5"/>
        <v>258121.55000000002</v>
      </c>
    </row>
    <row r="29" spans="1:16" x14ac:dyDescent="0.25">
      <c r="A29" s="4" t="s">
        <v>20</v>
      </c>
      <c r="B29" s="52">
        <v>50000</v>
      </c>
      <c r="C29" s="52">
        <v>50000</v>
      </c>
      <c r="D29" s="18">
        <v>0</v>
      </c>
      <c r="E29" s="18"/>
      <c r="F29" s="18"/>
      <c r="G29" s="18"/>
      <c r="H29" s="18"/>
      <c r="I29" s="18"/>
      <c r="J29" s="18"/>
      <c r="K29" s="15"/>
      <c r="L29" s="45"/>
      <c r="M29" s="45"/>
      <c r="N29" s="18"/>
      <c r="O29" s="16"/>
      <c r="P29" s="45">
        <f t="shared" si="5"/>
        <v>0</v>
      </c>
    </row>
    <row r="30" spans="1:16" ht="30" x14ac:dyDescent="0.25">
      <c r="A30" s="4" t="s">
        <v>21</v>
      </c>
      <c r="B30" s="45">
        <v>1020000</v>
      </c>
      <c r="C30" s="45">
        <v>1020000</v>
      </c>
      <c r="D30" s="18">
        <v>0</v>
      </c>
      <c r="E30" s="18"/>
      <c r="F30" s="18"/>
      <c r="G30" s="18">
        <v>10910.89</v>
      </c>
      <c r="H30" s="18"/>
      <c r="I30" s="18"/>
      <c r="J30" s="22"/>
      <c r="K30" s="23"/>
      <c r="L30" s="23"/>
      <c r="M30" s="23"/>
      <c r="N30" s="23"/>
      <c r="O30" s="44"/>
      <c r="P30" s="45">
        <f t="shared" si="5"/>
        <v>10910.89</v>
      </c>
    </row>
    <row r="31" spans="1:16" ht="30" x14ac:dyDescent="0.25">
      <c r="A31" s="4" t="s">
        <v>22</v>
      </c>
      <c r="B31" s="45">
        <v>785000</v>
      </c>
      <c r="C31" s="45">
        <v>785000</v>
      </c>
      <c r="D31" s="45">
        <v>46114.38</v>
      </c>
      <c r="E31" s="45">
        <v>10570.44</v>
      </c>
      <c r="F31" s="18"/>
      <c r="G31" s="18">
        <v>3294.37</v>
      </c>
      <c r="H31" s="18"/>
      <c r="I31" s="18"/>
      <c r="J31" s="22"/>
      <c r="K31" s="23"/>
      <c r="L31" s="23"/>
      <c r="M31" s="23"/>
      <c r="N31" s="23"/>
      <c r="O31" s="44"/>
      <c r="P31" s="45">
        <f t="shared" si="5"/>
        <v>59979.19</v>
      </c>
    </row>
    <row r="32" spans="1:16" ht="30" x14ac:dyDescent="0.25">
      <c r="A32" s="4" t="s">
        <v>23</v>
      </c>
      <c r="B32" s="45">
        <v>8405000</v>
      </c>
      <c r="C32" s="45">
        <v>8405000</v>
      </c>
      <c r="D32" s="45">
        <v>320200</v>
      </c>
      <c r="E32" s="45">
        <v>824684</v>
      </c>
      <c r="F32" s="18">
        <v>320200</v>
      </c>
      <c r="G32" s="18">
        <v>184693.81</v>
      </c>
      <c r="H32" s="18"/>
      <c r="I32" s="18"/>
      <c r="J32" s="22"/>
      <c r="K32" s="23"/>
      <c r="L32" s="23"/>
      <c r="M32" s="23"/>
      <c r="N32" s="23"/>
      <c r="O32" s="44"/>
      <c r="P32" s="45">
        <f>SUM(D32:O32)</f>
        <v>1649777.81</v>
      </c>
    </row>
    <row r="33" spans="1:16" ht="30" x14ac:dyDescent="0.25">
      <c r="A33" s="4" t="s">
        <v>40</v>
      </c>
      <c r="B33" s="52">
        <v>0</v>
      </c>
      <c r="C33" s="52">
        <v>0</v>
      </c>
      <c r="D33" s="18"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45">
        <f t="shared" si="5"/>
        <v>0</v>
      </c>
    </row>
    <row r="34" spans="1:16" x14ac:dyDescent="0.25">
      <c r="A34" s="4" t="s">
        <v>24</v>
      </c>
      <c r="B34" s="52">
        <v>9250000</v>
      </c>
      <c r="C34" s="52">
        <v>9250000</v>
      </c>
      <c r="D34" s="18">
        <v>0</v>
      </c>
      <c r="E34" s="18">
        <v>558102.93000000005</v>
      </c>
      <c r="F34" s="18">
        <v>37701</v>
      </c>
      <c r="G34" s="18">
        <v>828298.04</v>
      </c>
      <c r="H34" s="18"/>
      <c r="I34" s="18"/>
      <c r="J34" s="22"/>
      <c r="K34" s="23"/>
      <c r="L34" s="23"/>
      <c r="M34" s="23"/>
      <c r="N34" s="23"/>
      <c r="O34" s="44"/>
      <c r="P34" s="45">
        <f t="shared" si="5"/>
        <v>1424101.9700000002</v>
      </c>
    </row>
    <row r="35" spans="1:16" x14ac:dyDescent="0.25">
      <c r="A35" s="2" t="s">
        <v>25</v>
      </c>
      <c r="B35" s="37">
        <f>SUM(B36:B42)</f>
        <v>2200000</v>
      </c>
      <c r="C35" s="37">
        <f>SUM(C36:C42)</f>
        <v>2200000</v>
      </c>
      <c r="D35" s="37">
        <f t="shared" ref="D35:P35" si="6">SUM(D36:D42)</f>
        <v>0</v>
      </c>
      <c r="E35" s="37">
        <f t="shared" si="6"/>
        <v>521363.24</v>
      </c>
      <c r="F35" s="37">
        <f t="shared" si="6"/>
        <v>0</v>
      </c>
      <c r="G35" s="37">
        <f t="shared" si="6"/>
        <v>0</v>
      </c>
      <c r="H35" s="37">
        <f t="shared" si="6"/>
        <v>0</v>
      </c>
      <c r="I35" s="37">
        <f t="shared" si="6"/>
        <v>0</v>
      </c>
      <c r="J35" s="37">
        <f t="shared" si="6"/>
        <v>0</v>
      </c>
      <c r="K35" s="37">
        <f t="shared" si="6"/>
        <v>0</v>
      </c>
      <c r="L35" s="37">
        <f t="shared" si="6"/>
        <v>0</v>
      </c>
      <c r="M35" s="37">
        <f t="shared" si="6"/>
        <v>0</v>
      </c>
      <c r="N35" s="37">
        <f t="shared" si="6"/>
        <v>0</v>
      </c>
      <c r="O35" s="37">
        <f t="shared" si="6"/>
        <v>0</v>
      </c>
      <c r="P35" s="37">
        <f t="shared" si="6"/>
        <v>521363.24</v>
      </c>
    </row>
    <row r="36" spans="1:16" ht="30" x14ac:dyDescent="0.25">
      <c r="A36" s="4" t="s">
        <v>26</v>
      </c>
      <c r="B36" s="18">
        <v>1200000</v>
      </c>
      <c r="C36" s="52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5">
        <v>0</v>
      </c>
      <c r="M36" s="45">
        <v>0</v>
      </c>
      <c r="N36" s="17">
        <v>0</v>
      </c>
      <c r="O36" s="44"/>
      <c r="P36" s="45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5">
        <v>0</v>
      </c>
      <c r="M37" s="45">
        <v>0</v>
      </c>
      <c r="N37" s="17">
        <v>0</v>
      </c>
      <c r="O37" s="17">
        <v>0</v>
      </c>
      <c r="P37" s="45">
        <f t="shared" si="3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5">
        <v>0</v>
      </c>
      <c r="M38" s="45">
        <v>0</v>
      </c>
      <c r="N38" s="17">
        <v>0</v>
      </c>
      <c r="O38" s="17">
        <v>0</v>
      </c>
      <c r="P38" s="45">
        <f t="shared" si="3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5">
        <v>0</v>
      </c>
      <c r="M39" s="45">
        <v>0</v>
      </c>
      <c r="N39" s="17">
        <v>0</v>
      </c>
      <c r="O39" s="17">
        <v>0</v>
      </c>
      <c r="P39" s="45">
        <f t="shared" si="3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5">
        <v>0</v>
      </c>
      <c r="M40" s="45">
        <v>0</v>
      </c>
      <c r="N40" s="17">
        <v>0</v>
      </c>
      <c r="O40" s="17">
        <v>0</v>
      </c>
      <c r="P40" s="45">
        <f t="shared" si="3"/>
        <v>0</v>
      </c>
    </row>
    <row r="41" spans="1:16" ht="30" x14ac:dyDescent="0.25">
      <c r="A41" s="4" t="s">
        <v>27</v>
      </c>
      <c r="B41" s="18">
        <v>1000000</v>
      </c>
      <c r="C41" s="52">
        <v>1000000</v>
      </c>
      <c r="D41" s="52"/>
      <c r="E41" s="45">
        <v>521363.24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5">
        <f>SUM(D41:O41)</f>
        <v>521363.24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5">
        <v>0</v>
      </c>
      <c r="M42" s="45">
        <v>0</v>
      </c>
      <c r="N42" s="17">
        <v>0</v>
      </c>
      <c r="O42" s="17">
        <v>0</v>
      </c>
      <c r="P42" s="45">
        <f t="shared" si="3"/>
        <v>0</v>
      </c>
    </row>
    <row r="43" spans="1:16" x14ac:dyDescent="0.25">
      <c r="A43" s="2" t="s">
        <v>46</v>
      </c>
      <c r="B43" s="38">
        <f>SUM(B44:B50)</f>
        <v>0</v>
      </c>
      <c r="C43" s="38">
        <f>SUM(C44:C50)</f>
        <v>0</v>
      </c>
      <c r="D43" s="38">
        <f t="shared" ref="D43:J43" si="7">SUM(D44:D50)</f>
        <v>0</v>
      </c>
      <c r="E43" s="38">
        <f t="shared" si="7"/>
        <v>0</v>
      </c>
      <c r="F43" s="38">
        <f t="shared" si="7"/>
        <v>0</v>
      </c>
      <c r="G43" s="38">
        <f t="shared" si="7"/>
        <v>0</v>
      </c>
      <c r="H43" s="38">
        <f t="shared" si="7"/>
        <v>0</v>
      </c>
      <c r="I43" s="38">
        <f t="shared" si="7"/>
        <v>0</v>
      </c>
      <c r="J43" s="38">
        <f t="shared" si="7"/>
        <v>0</v>
      </c>
      <c r="K43" s="38">
        <f t="shared" ref="K43" si="8">SUM(K44:K50)</f>
        <v>0</v>
      </c>
      <c r="L43" s="38">
        <f t="shared" ref="L43" si="9">SUM(L44:L50)</f>
        <v>0</v>
      </c>
      <c r="M43" s="38">
        <f t="shared" ref="M43" si="10">SUM(M44:M50)</f>
        <v>0</v>
      </c>
      <c r="N43" s="38">
        <f t="shared" ref="N43" si="11">SUM(N44:N50)</f>
        <v>0</v>
      </c>
      <c r="O43" s="38">
        <f t="shared" ref="O43" si="12">SUM(O44:O50)</f>
        <v>0</v>
      </c>
      <c r="P43" s="38">
        <f t="shared" ref="P43" si="13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5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5">
        <v>0</v>
      </c>
      <c r="M45" s="45">
        <v>0</v>
      </c>
      <c r="N45" s="17">
        <v>0</v>
      </c>
      <c r="O45" s="17">
        <v>0</v>
      </c>
      <c r="P45" s="45">
        <f t="shared" si="3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5">
        <v>0</v>
      </c>
      <c r="M46" s="45">
        <v>0</v>
      </c>
      <c r="N46" s="17">
        <v>0</v>
      </c>
      <c r="O46" s="17">
        <v>0</v>
      </c>
      <c r="P46" s="45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5">
        <v>0</v>
      </c>
      <c r="M47" s="45">
        <v>0</v>
      </c>
      <c r="N47" s="17">
        <v>0</v>
      </c>
      <c r="O47" s="17">
        <v>0</v>
      </c>
      <c r="P47" s="45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5">
        <v>0</v>
      </c>
      <c r="M48" s="45">
        <v>0</v>
      </c>
      <c r="N48" s="17">
        <v>0</v>
      </c>
      <c r="O48" s="17">
        <v>0</v>
      </c>
      <c r="P48" s="45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5">
        <v>0</v>
      </c>
      <c r="M49" s="45">
        <v>0</v>
      </c>
      <c r="N49" s="17">
        <v>0</v>
      </c>
      <c r="O49" s="17">
        <v>0</v>
      </c>
      <c r="P49" s="45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5">
        <v>0</v>
      </c>
      <c r="M50" s="45">
        <v>0</v>
      </c>
      <c r="N50" s="17">
        <v>0</v>
      </c>
      <c r="O50" s="17">
        <v>0</v>
      </c>
      <c r="P50" s="45">
        <f t="shared" si="3"/>
        <v>0</v>
      </c>
    </row>
    <row r="51" spans="1:16" x14ac:dyDescent="0.25">
      <c r="A51" s="2" t="s">
        <v>28</v>
      </c>
      <c r="B51" s="37">
        <f>SUM(B52:B60)</f>
        <v>22300000</v>
      </c>
      <c r="C51" s="37">
        <f>SUM(C52:C60)</f>
        <v>22300000</v>
      </c>
      <c r="D51" s="37">
        <f t="shared" ref="D51:N51" si="14">SUM(D52:D60)</f>
        <v>0</v>
      </c>
      <c r="E51" s="37">
        <f t="shared" si="14"/>
        <v>44187.46</v>
      </c>
      <c r="F51" s="37">
        <f t="shared" si="14"/>
        <v>29430.22</v>
      </c>
      <c r="G51" s="37">
        <f t="shared" si="14"/>
        <v>0</v>
      </c>
      <c r="H51" s="37">
        <f t="shared" si="14"/>
        <v>0</v>
      </c>
      <c r="I51" s="37">
        <f t="shared" si="14"/>
        <v>0</v>
      </c>
      <c r="J51" s="37">
        <f t="shared" si="14"/>
        <v>0</v>
      </c>
      <c r="K51" s="37">
        <f t="shared" si="14"/>
        <v>0</v>
      </c>
      <c r="L51" s="37">
        <f t="shared" si="14"/>
        <v>0</v>
      </c>
      <c r="M51" s="37">
        <f t="shared" si="14"/>
        <v>0</v>
      </c>
      <c r="N51" s="37">
        <f t="shared" si="14"/>
        <v>0</v>
      </c>
      <c r="O51" s="37">
        <f>SUM(O52:O60)</f>
        <v>0</v>
      </c>
      <c r="P51" s="37">
        <f>SUM(D51:O51)</f>
        <v>73617.679999999993</v>
      </c>
    </row>
    <row r="52" spans="1:16" x14ac:dyDescent="0.25">
      <c r="A52" s="4" t="s">
        <v>29</v>
      </c>
      <c r="B52" s="52">
        <v>9000000</v>
      </c>
      <c r="C52" s="52">
        <v>9000000</v>
      </c>
      <c r="D52" s="18">
        <v>0</v>
      </c>
      <c r="E52" s="18"/>
      <c r="F52" s="18"/>
      <c r="G52" s="18"/>
      <c r="H52" s="18"/>
      <c r="I52" s="18"/>
      <c r="J52" s="23"/>
      <c r="K52" s="23"/>
      <c r="L52" s="16"/>
      <c r="M52" s="45"/>
      <c r="N52" s="23"/>
      <c r="O52" s="44"/>
      <c r="P52" s="52">
        <f t="shared" ref="P52:P60" si="15">SUM(D52:O52)</f>
        <v>0</v>
      </c>
    </row>
    <row r="53" spans="1:16" ht="30" x14ac:dyDescent="0.25">
      <c r="A53" s="4" t="s">
        <v>30</v>
      </c>
      <c r="B53" s="52">
        <v>350000</v>
      </c>
      <c r="C53" s="52">
        <v>350000</v>
      </c>
      <c r="D53" s="18">
        <v>0</v>
      </c>
      <c r="E53" s="18"/>
      <c r="F53" s="18"/>
      <c r="G53" s="18"/>
      <c r="H53" s="18"/>
      <c r="I53" s="18"/>
      <c r="J53" s="23"/>
      <c r="K53" s="15"/>
      <c r="L53" s="45"/>
      <c r="M53" s="45"/>
      <c r="N53" s="23"/>
      <c r="O53" s="18"/>
      <c r="P53" s="52">
        <f t="shared" si="15"/>
        <v>0</v>
      </c>
    </row>
    <row r="54" spans="1:16" ht="30" x14ac:dyDescent="0.25">
      <c r="A54" s="4" t="s">
        <v>31</v>
      </c>
      <c r="B54" s="52">
        <v>0</v>
      </c>
      <c r="C54" s="52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2">
        <f t="shared" si="15"/>
        <v>0</v>
      </c>
    </row>
    <row r="55" spans="1:16" ht="30" x14ac:dyDescent="0.25">
      <c r="A55" s="4" t="s">
        <v>32</v>
      </c>
      <c r="B55" s="52">
        <v>5100000</v>
      </c>
      <c r="C55" s="52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5"/>
      <c r="M55" s="45"/>
      <c r="N55" s="18"/>
      <c r="O55" s="44"/>
      <c r="P55" s="52">
        <f t="shared" si="15"/>
        <v>0</v>
      </c>
    </row>
    <row r="56" spans="1:16" ht="30" x14ac:dyDescent="0.25">
      <c r="A56" s="4" t="s">
        <v>33</v>
      </c>
      <c r="B56" s="52">
        <v>3550000</v>
      </c>
      <c r="C56" s="52">
        <v>3550000</v>
      </c>
      <c r="D56" s="18">
        <v>0</v>
      </c>
      <c r="E56" s="45">
        <v>44187.46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>
        <f t="shared" si="15"/>
        <v>44187.46</v>
      </c>
    </row>
    <row r="57" spans="1:16" x14ac:dyDescent="0.25">
      <c r="A57" s="4" t="s">
        <v>54</v>
      </c>
      <c r="B57" s="52">
        <v>1500000</v>
      </c>
      <c r="C57" s="52">
        <v>1500000</v>
      </c>
      <c r="D57" s="18">
        <v>0</v>
      </c>
      <c r="E57" s="18"/>
      <c r="F57" s="18">
        <v>29430.22</v>
      </c>
      <c r="G57" s="18"/>
      <c r="H57" s="18"/>
      <c r="I57" s="18"/>
      <c r="J57" s="18"/>
      <c r="K57" s="15"/>
      <c r="L57" s="45"/>
      <c r="M57" s="45"/>
      <c r="N57" s="18"/>
      <c r="O57" s="18"/>
      <c r="P57" s="52">
        <f t="shared" si="15"/>
        <v>29430.22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5"/>
      <c r="M58" s="45"/>
      <c r="N58" s="18"/>
      <c r="O58" s="18"/>
      <c r="P58" s="52">
        <f t="shared" si="15"/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5"/>
      <c r="N59" s="18"/>
      <c r="O59" s="44"/>
      <c r="P59" s="52">
        <f t="shared" si="15"/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2">
        <f t="shared" si="15"/>
        <v>0</v>
      </c>
    </row>
    <row r="61" spans="1:16" ht="15" customHeight="1" x14ac:dyDescent="0.25">
      <c r="A61" s="2" t="s">
        <v>57</v>
      </c>
      <c r="B61" s="37">
        <f>SUM(B62:B65)</f>
        <v>5000000</v>
      </c>
      <c r="C61" s="37">
        <f>SUM(C62:C65)</f>
        <v>5000000</v>
      </c>
      <c r="D61" s="39">
        <f t="shared" ref="D61:J61" si="16">SUM(D62:D65)</f>
        <v>0</v>
      </c>
      <c r="E61" s="39">
        <f t="shared" si="16"/>
        <v>0</v>
      </c>
      <c r="F61" s="39">
        <f t="shared" si="16"/>
        <v>0</v>
      </c>
      <c r="G61" s="39">
        <f t="shared" si="16"/>
        <v>0</v>
      </c>
      <c r="H61" s="39">
        <f t="shared" si="16"/>
        <v>0</v>
      </c>
      <c r="I61" s="39">
        <f t="shared" si="16"/>
        <v>0</v>
      </c>
      <c r="J61" s="39">
        <f t="shared" si="16"/>
        <v>0</v>
      </c>
      <c r="K61" s="39">
        <f t="shared" ref="K61" si="17">SUM(K62:K65)</f>
        <v>0</v>
      </c>
      <c r="L61" s="39">
        <f t="shared" ref="L61" si="18">SUM(L62:L65)</f>
        <v>0</v>
      </c>
      <c r="M61" s="39">
        <f t="shared" ref="M61" si="19">SUM(M62:M65)</f>
        <v>0</v>
      </c>
      <c r="N61" s="39">
        <f t="shared" ref="N61" si="20">SUM(N62:N65)</f>
        <v>0</v>
      </c>
      <c r="O61" s="39">
        <f t="shared" ref="O61" si="21">SUM(O62:O65)</f>
        <v>0</v>
      </c>
      <c r="P61" s="39">
        <f t="shared" ref="P61" si="22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5">
        <v>0</v>
      </c>
      <c r="M62" s="45">
        <v>0</v>
      </c>
      <c r="N62" s="14">
        <v>0</v>
      </c>
      <c r="O62" s="14">
        <v>0</v>
      </c>
      <c r="P62" s="45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5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5">
        <v>0</v>
      </c>
      <c r="M64" s="45">
        <v>0</v>
      </c>
      <c r="N64" s="14">
        <v>0</v>
      </c>
      <c r="O64" s="14">
        <v>0</v>
      </c>
      <c r="P64" s="45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5">
        <v>0</v>
      </c>
      <c r="M65" s="45">
        <v>0</v>
      </c>
      <c r="N65" s="14">
        <v>0</v>
      </c>
      <c r="O65" s="14">
        <v>0</v>
      </c>
      <c r="P65" s="45">
        <f t="shared" si="3"/>
        <v>0</v>
      </c>
    </row>
    <row r="66" spans="1:16" ht="30" x14ac:dyDescent="0.25">
      <c r="A66" s="2" t="s">
        <v>62</v>
      </c>
      <c r="B66" s="38">
        <f>SUM(B67:B68)</f>
        <v>0</v>
      </c>
      <c r="C66" s="38">
        <f>SUM(C67:C68)</f>
        <v>0</v>
      </c>
      <c r="D66" s="38">
        <f t="shared" ref="D66:O66" si="23">SUM(D67:D68)</f>
        <v>0</v>
      </c>
      <c r="E66" s="38">
        <f t="shared" si="23"/>
        <v>0</v>
      </c>
      <c r="F66" s="38">
        <f t="shared" si="23"/>
        <v>0</v>
      </c>
      <c r="G66" s="38">
        <f t="shared" si="23"/>
        <v>0</v>
      </c>
      <c r="H66" s="38">
        <f t="shared" si="23"/>
        <v>0</v>
      </c>
      <c r="I66" s="38">
        <f t="shared" si="23"/>
        <v>0</v>
      </c>
      <c r="J66" s="38">
        <f t="shared" si="23"/>
        <v>0</v>
      </c>
      <c r="K66" s="38">
        <f t="shared" si="23"/>
        <v>0</v>
      </c>
      <c r="L66" s="38">
        <f t="shared" si="23"/>
        <v>0</v>
      </c>
      <c r="M66" s="38">
        <f t="shared" si="23"/>
        <v>0</v>
      </c>
      <c r="N66" s="38">
        <f t="shared" si="23"/>
        <v>0</v>
      </c>
      <c r="O66" s="38">
        <f t="shared" si="23"/>
        <v>0</v>
      </c>
      <c r="P66" s="48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5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5">
        <f t="shared" si="3"/>
        <v>0</v>
      </c>
    </row>
    <row r="69" spans="1:16" x14ac:dyDescent="0.25">
      <c r="A69" s="2" t="s">
        <v>65</v>
      </c>
      <c r="B69" s="38">
        <f>SUM(B70:B72)</f>
        <v>0</v>
      </c>
      <c r="C69" s="38">
        <f>SUM(C70:C72)</f>
        <v>0</v>
      </c>
      <c r="D69" s="38">
        <f t="shared" ref="D69:O69" si="24">SUM(D70:D72)</f>
        <v>0</v>
      </c>
      <c r="E69" s="38">
        <f t="shared" si="24"/>
        <v>0</v>
      </c>
      <c r="F69" s="38">
        <f t="shared" si="24"/>
        <v>0</v>
      </c>
      <c r="G69" s="38">
        <f t="shared" si="24"/>
        <v>0</v>
      </c>
      <c r="H69" s="38">
        <f t="shared" si="24"/>
        <v>0</v>
      </c>
      <c r="I69" s="38">
        <f t="shared" si="24"/>
        <v>0</v>
      </c>
      <c r="J69" s="38">
        <f t="shared" si="24"/>
        <v>0</v>
      </c>
      <c r="K69" s="38">
        <f t="shared" si="24"/>
        <v>0</v>
      </c>
      <c r="L69" s="38">
        <f t="shared" si="24"/>
        <v>0</v>
      </c>
      <c r="M69" s="38">
        <f t="shared" si="24"/>
        <v>0</v>
      </c>
      <c r="N69" s="38">
        <f t="shared" si="24"/>
        <v>0</v>
      </c>
      <c r="O69" s="38">
        <f t="shared" si="24"/>
        <v>0</v>
      </c>
      <c r="P69" s="48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5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5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5">
        <f t="shared" si="3"/>
        <v>0</v>
      </c>
    </row>
    <row r="73" spans="1:16" x14ac:dyDescent="0.25">
      <c r="A73" s="58" t="s">
        <v>35</v>
      </c>
      <c r="B73" s="25">
        <f>+B69+B66+B61+B51+B43+B35+B25+B15+B9</f>
        <v>606106528</v>
      </c>
      <c r="C73" s="25">
        <f>+C69+C66+C61+C51+C43+C35+C25+C15+C9</f>
        <v>606106528</v>
      </c>
      <c r="D73" s="25">
        <f t="shared" ref="D73:P73" si="25">+D69+D66+D61+D51+D43+D35+D25+D15+D9</f>
        <v>30625101.560000002</v>
      </c>
      <c r="E73" s="25">
        <f t="shared" si="25"/>
        <v>34138620.5</v>
      </c>
      <c r="F73" s="25">
        <f t="shared" si="25"/>
        <v>36072792.079999998</v>
      </c>
      <c r="G73" s="25">
        <f>+G69+G66+G61+G51+G43+G35+G25+G15+G9</f>
        <v>35358269.910000004</v>
      </c>
      <c r="H73" s="25">
        <f t="shared" si="25"/>
        <v>0</v>
      </c>
      <c r="I73" s="25">
        <f t="shared" si="25"/>
        <v>0</v>
      </c>
      <c r="J73" s="59">
        <f t="shared" si="25"/>
        <v>0</v>
      </c>
      <c r="K73" s="59">
        <f t="shared" si="25"/>
        <v>0</v>
      </c>
      <c r="L73" s="59">
        <f>+L69+L66+L61+L51+L43+L35+L25+L15+L9</f>
        <v>0</v>
      </c>
      <c r="M73" s="59">
        <f>+M69+M66+M61+M51+M43+M35+M25+M15+M9</f>
        <v>0</v>
      </c>
      <c r="N73" s="59">
        <f t="shared" si="25"/>
        <v>0</v>
      </c>
      <c r="O73" s="59">
        <f t="shared" si="25"/>
        <v>0</v>
      </c>
      <c r="P73" s="59">
        <f t="shared" si="25"/>
        <v>136194784.05000001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5">
        <v>0</v>
      </c>
      <c r="M74" s="45">
        <v>0</v>
      </c>
      <c r="N74" s="16"/>
      <c r="O74" s="16"/>
      <c r="P74" s="45">
        <f t="shared" si="3"/>
        <v>0</v>
      </c>
    </row>
    <row r="75" spans="1:16" x14ac:dyDescent="0.25">
      <c r="A75" s="1" t="s">
        <v>69</v>
      </c>
      <c r="B75" s="40">
        <f>+B76+B79+B82</f>
        <v>0</v>
      </c>
      <c r="C75" s="40">
        <f>+C76+C79+C82</f>
        <v>0</v>
      </c>
      <c r="D75" s="40">
        <f t="shared" ref="D75:O75" si="26">+D76+D79+D82</f>
        <v>0</v>
      </c>
      <c r="E75" s="40">
        <f t="shared" si="26"/>
        <v>0</v>
      </c>
      <c r="F75" s="40">
        <f t="shared" si="26"/>
        <v>0</v>
      </c>
      <c r="G75" s="40">
        <f t="shared" si="26"/>
        <v>0</v>
      </c>
      <c r="H75" s="40">
        <f t="shared" si="26"/>
        <v>0</v>
      </c>
      <c r="I75" s="40">
        <f t="shared" si="26"/>
        <v>0</v>
      </c>
      <c r="J75" s="40">
        <f t="shared" si="26"/>
        <v>0</v>
      </c>
      <c r="K75" s="40">
        <f t="shared" si="26"/>
        <v>0</v>
      </c>
      <c r="L75" s="40">
        <f t="shared" si="26"/>
        <v>0</v>
      </c>
      <c r="M75" s="40">
        <f t="shared" si="26"/>
        <v>0</v>
      </c>
      <c r="N75" s="40">
        <f t="shared" si="26"/>
        <v>0</v>
      </c>
      <c r="O75" s="40">
        <f t="shared" si="26"/>
        <v>0</v>
      </c>
      <c r="P75" s="37">
        <f t="shared" ref="P75:P85" si="27">SUM(D75:O75)</f>
        <v>0</v>
      </c>
    </row>
    <row r="76" spans="1:16" x14ac:dyDescent="0.25">
      <c r="A76" s="2" t="s">
        <v>70</v>
      </c>
      <c r="B76" s="38">
        <f>SUM(B77:B78)</f>
        <v>0</v>
      </c>
      <c r="C76" s="38">
        <f>SUM(C77:C78)</f>
        <v>0</v>
      </c>
      <c r="D76" s="38">
        <f t="shared" ref="D76:N76" si="28">SUM(D77:D78)</f>
        <v>0</v>
      </c>
      <c r="E76" s="38">
        <f t="shared" si="28"/>
        <v>0</v>
      </c>
      <c r="F76" s="38">
        <f t="shared" si="28"/>
        <v>0</v>
      </c>
      <c r="G76" s="38">
        <f t="shared" si="28"/>
        <v>0</v>
      </c>
      <c r="H76" s="38">
        <f t="shared" si="28"/>
        <v>0</v>
      </c>
      <c r="I76" s="38">
        <f t="shared" si="28"/>
        <v>0</v>
      </c>
      <c r="J76" s="38">
        <f t="shared" si="28"/>
        <v>0</v>
      </c>
      <c r="K76" s="38">
        <f t="shared" si="28"/>
        <v>0</v>
      </c>
      <c r="L76" s="38">
        <f t="shared" si="28"/>
        <v>0</v>
      </c>
      <c r="M76" s="38">
        <f t="shared" si="28"/>
        <v>0</v>
      </c>
      <c r="N76" s="38">
        <f t="shared" si="28"/>
        <v>0</v>
      </c>
      <c r="O76" s="16"/>
      <c r="P76" s="48">
        <f t="shared" si="27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5">
        <f t="shared" si="27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5">
        <f t="shared" si="27"/>
        <v>0</v>
      </c>
    </row>
    <row r="79" spans="1:16" x14ac:dyDescent="0.25">
      <c r="A79" s="2" t="s">
        <v>73</v>
      </c>
      <c r="B79" s="38">
        <f>SUM(B80:B81)</f>
        <v>0</v>
      </c>
      <c r="C79" s="38">
        <f t="shared" ref="C79:O79" si="29">SUM(C80:C81)</f>
        <v>0</v>
      </c>
      <c r="D79" s="38">
        <f t="shared" si="29"/>
        <v>0</v>
      </c>
      <c r="E79" s="38">
        <f t="shared" si="29"/>
        <v>0</v>
      </c>
      <c r="F79" s="38">
        <f t="shared" si="29"/>
        <v>0</v>
      </c>
      <c r="G79" s="38">
        <f t="shared" si="29"/>
        <v>0</v>
      </c>
      <c r="H79" s="38">
        <f t="shared" si="29"/>
        <v>0</v>
      </c>
      <c r="I79" s="38">
        <f t="shared" si="29"/>
        <v>0</v>
      </c>
      <c r="J79" s="38">
        <f t="shared" si="29"/>
        <v>0</v>
      </c>
      <c r="K79" s="38">
        <f t="shared" si="29"/>
        <v>0</v>
      </c>
      <c r="L79" s="38">
        <f t="shared" si="29"/>
        <v>0</v>
      </c>
      <c r="M79" s="38">
        <f t="shared" si="29"/>
        <v>0</v>
      </c>
      <c r="N79" s="38">
        <f t="shared" si="29"/>
        <v>0</v>
      </c>
      <c r="O79" s="38">
        <f t="shared" si="29"/>
        <v>0</v>
      </c>
      <c r="P79" s="48">
        <f t="shared" si="27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5">
        <v>0</v>
      </c>
      <c r="M80" s="45">
        <v>0</v>
      </c>
      <c r="N80" s="14">
        <v>0</v>
      </c>
      <c r="O80" s="14">
        <v>0</v>
      </c>
      <c r="P80" s="45">
        <f t="shared" si="27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5">
        <f t="shared" si="27"/>
        <v>0</v>
      </c>
    </row>
    <row r="82" spans="1:16" x14ac:dyDescent="0.25">
      <c r="A82" s="2" t="s">
        <v>76</v>
      </c>
      <c r="B82" s="38">
        <f>SUM(B83)</f>
        <v>0</v>
      </c>
      <c r="C82" s="38">
        <f>SUM(C83)</f>
        <v>0</v>
      </c>
      <c r="D82" s="38">
        <f t="shared" ref="D82:O82" si="30">SUM(D83)</f>
        <v>0</v>
      </c>
      <c r="E82" s="38">
        <f t="shared" si="30"/>
        <v>0</v>
      </c>
      <c r="F82" s="38">
        <f t="shared" si="30"/>
        <v>0</v>
      </c>
      <c r="G82" s="38">
        <f t="shared" si="30"/>
        <v>0</v>
      </c>
      <c r="H82" s="38">
        <f t="shared" si="30"/>
        <v>0</v>
      </c>
      <c r="I82" s="38">
        <f t="shared" si="30"/>
        <v>0</v>
      </c>
      <c r="J82" s="38">
        <f t="shared" si="30"/>
        <v>0</v>
      </c>
      <c r="K82" s="38">
        <f t="shared" si="30"/>
        <v>0</v>
      </c>
      <c r="L82" s="38">
        <f t="shared" si="30"/>
        <v>0</v>
      </c>
      <c r="M82" s="38">
        <f t="shared" si="30"/>
        <v>0</v>
      </c>
      <c r="N82" s="38">
        <f t="shared" si="30"/>
        <v>0</v>
      </c>
      <c r="O82" s="38">
        <f t="shared" si="30"/>
        <v>0</v>
      </c>
      <c r="P82" s="48">
        <f t="shared" si="27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5">
        <f t="shared" si="27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24">
        <f t="shared" ref="J84" si="31">+J75</f>
        <v>0</v>
      </c>
      <c r="K84" s="49">
        <v>0</v>
      </c>
      <c r="L84" s="49">
        <v>0</v>
      </c>
      <c r="M84" s="49">
        <v>0</v>
      </c>
      <c r="N84" s="41">
        <f t="shared" ref="N84:P84" si="32">+N75</f>
        <v>0</v>
      </c>
      <c r="O84" s="41">
        <f t="shared" si="32"/>
        <v>0</v>
      </c>
      <c r="P84" s="46">
        <f t="shared" si="32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2"/>
      <c r="K85" s="16"/>
      <c r="L85" s="16"/>
      <c r="M85" s="16"/>
      <c r="N85" s="16"/>
      <c r="O85" s="16"/>
      <c r="P85" s="45">
        <f t="shared" si="27"/>
        <v>0</v>
      </c>
    </row>
    <row r="86" spans="1:16" ht="15.75" x14ac:dyDescent="0.25">
      <c r="A86" s="7" t="s">
        <v>79</v>
      </c>
      <c r="B86" s="25">
        <f>+B73+B84</f>
        <v>606106528</v>
      </c>
      <c r="C86" s="25">
        <f>+C73+C84</f>
        <v>606106528</v>
      </c>
      <c r="D86" s="25">
        <f>+D73+D84</f>
        <v>30625101.560000002</v>
      </c>
      <c r="E86" s="25">
        <f t="shared" ref="E86:M86" si="33">+E73+E84</f>
        <v>34138620.5</v>
      </c>
      <c r="F86" s="25">
        <f t="shared" si="33"/>
        <v>36072792.079999998</v>
      </c>
      <c r="G86" s="25">
        <f t="shared" si="33"/>
        <v>35358269.910000004</v>
      </c>
      <c r="H86" s="25">
        <f t="shared" si="33"/>
        <v>0</v>
      </c>
      <c r="I86" s="25">
        <f t="shared" si="33"/>
        <v>0</v>
      </c>
      <c r="J86" s="25">
        <f t="shared" si="33"/>
        <v>0</v>
      </c>
      <c r="K86" s="25">
        <f t="shared" si="33"/>
        <v>0</v>
      </c>
      <c r="L86" s="25">
        <f t="shared" si="33"/>
        <v>0</v>
      </c>
      <c r="M86" s="25">
        <f t="shared" si="33"/>
        <v>0</v>
      </c>
      <c r="N86" s="25">
        <f>+N73+N84</f>
        <v>0</v>
      </c>
      <c r="O86" s="25">
        <f t="shared" ref="O86:P86" si="34">+O73+O84</f>
        <v>0</v>
      </c>
      <c r="P86" s="25">
        <f t="shared" si="34"/>
        <v>136194784.05000001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ht="15" customHeight="1" x14ac:dyDescent="0.25">
      <c r="A100" s="31" t="s">
        <v>103</v>
      </c>
      <c r="J100" s="31"/>
    </row>
    <row r="101" spans="1:10" x14ac:dyDescent="0.25">
      <c r="A101" s="28"/>
    </row>
    <row r="106" spans="1:10" ht="15.75" x14ac:dyDescent="0.25">
      <c r="A106" s="36"/>
      <c r="B106" s="36"/>
      <c r="C106" s="36"/>
      <c r="D106" s="35"/>
      <c r="E106" s="35"/>
      <c r="F106" s="35"/>
      <c r="G106" s="35"/>
      <c r="H106" s="36"/>
      <c r="I106" s="35"/>
      <c r="J106" s="36"/>
    </row>
    <row r="107" spans="1:10" ht="15.75" x14ac:dyDescent="0.25">
      <c r="A107" s="36"/>
      <c r="B107" s="36"/>
      <c r="C107" s="36"/>
      <c r="D107" s="35"/>
      <c r="E107" s="35"/>
      <c r="F107" s="35"/>
      <c r="G107" s="35"/>
      <c r="H107" s="36"/>
      <c r="I107" s="35"/>
      <c r="J107" s="36"/>
    </row>
    <row r="111" spans="1:10" ht="18.75" x14ac:dyDescent="0.3">
      <c r="A111" s="53" t="s">
        <v>104</v>
      </c>
      <c r="B111" s="53"/>
      <c r="C111" s="54"/>
      <c r="D111" s="54"/>
      <c r="E111" s="54" t="s">
        <v>105</v>
      </c>
      <c r="F111" s="54"/>
    </row>
    <row r="112" spans="1:10" ht="18.75" x14ac:dyDescent="0.3">
      <c r="A112" s="29" t="s">
        <v>106</v>
      </c>
      <c r="B112" s="29"/>
      <c r="C112" s="55"/>
      <c r="D112" s="55"/>
      <c r="E112" s="55" t="s">
        <v>107</v>
      </c>
      <c r="F112" s="55"/>
    </row>
    <row r="113" spans="1:6" ht="18.75" x14ac:dyDescent="0.3">
      <c r="A113" s="56" t="s">
        <v>108</v>
      </c>
      <c r="B113" s="57"/>
      <c r="C113" s="54"/>
      <c r="D113" s="55"/>
      <c r="E113" s="54" t="s">
        <v>109</v>
      </c>
      <c r="F113" s="55"/>
    </row>
    <row r="114" spans="1:6" x14ac:dyDescent="0.25">
      <c r="A114" s="31"/>
    </row>
    <row r="115" spans="1:6" x14ac:dyDescent="0.25">
      <c r="A115" s="31"/>
    </row>
  </sheetData>
  <mergeCells count="5">
    <mergeCell ref="D6:P6"/>
    <mergeCell ref="A1:P1"/>
    <mergeCell ref="A2:P2"/>
    <mergeCell ref="A3:P3"/>
    <mergeCell ref="A4:P4"/>
  </mergeCells>
  <pageMargins left="0.70866141732283472" right="0.23622047244094491" top="0.74803149606299213" bottom="0.59055118110236227" header="0.31496062992125984" footer="0.31496062992125984"/>
  <pageSetup paperSize="9" scale="45" fitToWidth="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2023-05-03T13:30:54Z</cp:lastPrinted>
  <dcterms:created xsi:type="dcterms:W3CDTF">2018-04-17T18:57:16Z</dcterms:created>
  <dcterms:modified xsi:type="dcterms:W3CDTF">2023-05-15T15:23:00Z</dcterms:modified>
</cp:coreProperties>
</file>