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'ejecucion'!$A$1:$H$247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<sst xmlns="http://schemas.openxmlformats.org/spreadsheetml/2006/main" count="347" uniqueCount="250">
  <si>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</si>
  <si>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</si>
  <si>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</si>
  <si>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</si>
  <si>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</si>
  <si>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</si>
  <si>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</si>
  <si>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</si>
  <si>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</si>
  <si>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</si>
  <si>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</si>
  <si>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</si>
  <si>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</si>
  <si>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</si>
  <si>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</si>
  <si>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</si>
  <si>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</si>
  <si>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</si>
  <si>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</si>
  <si>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</si>
  <si>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</si>
  <si>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</si>
  <si>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</si>
  <si>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</si>
  <si>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</si>
  <si>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</si>
  <si>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</si>
  <si>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</si>
  <si>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</si>
  <si>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</si>
  <si>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</si>
  <si>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</si>
  <si>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</si>
  <si>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</si>
  <si>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</si>
  <si>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</si>
  <si>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</si>
  <si>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</si>
  <si>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</si>
  <si>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</si>
  <si>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</si>
  <si>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</si>
  <si>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</si>
  <si>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</si>
  <si>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</si>
  <si>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</si>
  <si>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</si>
  <si>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</si>
  <si>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</si>
  <si>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</si>
  <si>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</si>
  <si>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</si>
  <si>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</si>
  <si>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</si>
  <si>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</si>
  <si>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</si>
  <si>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</si>
  <si>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</si>
  <si>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</si>
  <si>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</si>
  <si>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</si>
  <si>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</si>
  <si>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</si>
  <si>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</si>
  <si>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</si>
  <si>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</si>
  <si>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</si>
  <si>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</si>
  <si>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</si>
  <si>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</si>
  <si>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</si>
  <si>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</si>
  <si>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</si>
  <si>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</si>
  <si>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</si>
  <si>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</si>
  <si>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</si>
  <si>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</si>
  <si>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</si>
  <si>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</si>
  <si>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</si>
  <si>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</si>
  <si>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</si>
  <si>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</si>
  <si>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</si>
  <si>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</si>
  <si>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</si>
  <si>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</si>
  <si>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</si>
  <si>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</si>
  <si>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</si>
  <si>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</si>
  <si>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 xml:space="preserve">DISMINUCION DE PASIVOS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</si>
  <si>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</si>
  <si>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</si>
  <si>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</si>
  <si>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</si>
  <si>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</si>
  <si>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</si>
  <si>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</si>
  <si>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</si>
  <si>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</si>
  <si>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</si>
  <si>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</si>
  <si>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</si>
  <si>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</si>
  <si>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</si>
  <si>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</si>
  <si>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</si>
  <si>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</si>
  <si>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</si>
  <si>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</si>
  <si>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</si>
  <si>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</si>
  <si>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</si>
  <si>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</si>
  <si>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</si>
  <si>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</si>
  <si>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</si>
  <si>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</si>
  <si>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</si>
  <si>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</si>
  <si>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</si>
  <si>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</si>
  <si>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</si>
  <si>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</si>
  <si>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</si>
  <si>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</si>
  <si>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</si>
  <si>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</si>
  <si>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</si>
  <si>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</si>
  <si>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</si>
  <si>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</si>
  <si>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</si>
  <si>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</si>
  <si>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</si>
  <si>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</si>
  <si>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</si>
  <si>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</si>
  <si>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</si>
  <si>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</si>
  <si>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</si>
  <si>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</si>
  <si>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</si>
  <si>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Bono escolar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</si>
  <si>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</si>
  <si>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</si>
  <si>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</si>
  <si>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</si>
  <si>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</si>
  <si>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</si>
  <si>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</si>
  <si>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</si>
  <si>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</si>
  <si>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</si>
  <si>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</si>
  <si>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</si>
  <si>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</si>
  <si>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</si>
  <si>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</si>
  <si>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</si>
  <si>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</si>
  <si>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</si>
  <si>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</si>
  <si>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</si>
  <si>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</si>
  <si>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</si>
  <si>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</si>
  <si>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</si>
  <si>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</si>
  <si>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</si>
  <si>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</si>
  <si>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</si>
  <si>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</si>
  <si>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</si>
  <si>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</si>
  <si>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</si>
  <si>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</si>
  <si>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</si>
  <si>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</si>
  <si>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</si>
  <si>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</si>
  <si>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</si>
  <si>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</si>
  <si>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</si>
  <si>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</si>
  <si>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</si>
  <si>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</si>
  <si>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</si>
  <si>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</si>
  <si>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</si>
  <si>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</si>
  <si>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</si>
  <si>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</si>
  <si>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</si>
  <si>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</si>
  <si>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</si>
  <si>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</si>
  <si>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</si>
  <si>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</si>
  <si>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</si>
  <si>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 xml:space="preserve">abonos y fertilizantes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</si>
  <si>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</si>
  <si>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</si>
  <si>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</si>
  <si>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</si>
  <si>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</si>
  <si>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</si>
  <si>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</si>
  <si>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</si>
  <si>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</si>
  <si>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</si>
  <si>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</si>
  <si>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</si>
  <si>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</si>
  <si>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</si>
  <si>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</si>
  <si>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</si>
  <si>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</si>
  <si>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</si>
  <si>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</si>
  <si>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</si>
  <si>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</si>
  <si>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</si>
  <si>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</si>
  <si>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</si>
  <si>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</si>
  <si>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</si>
  <si>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</si>
  <si>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</si>
  <si>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</si>
  <si>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</si>
  <si>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Disminucion de cuentas por pagar </t>
  </si>
  <si>
    <t>Disminucion de cuentas por pagar de  corto plazo corrientes internas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</si>
  <si>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</si>
  <si>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</si>
  <si>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</si>
  <si>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</si>
  <si>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Bono por desempeño</t>
  </si>
  <si>
    <t>Del 1ro. de Junio al 30, 2014</t>
  </si>
  <si>
    <t xml:space="preserve"> - Balance disponible al 31/05/2014</t>
  </si>
  <si>
    <t>BALANCE DISPONIBLE PARA COMPROMISOS PENDIENTES AL 31/05/2014</t>
  </si>
  <si>
    <t>TOTAL INGRESOS POR PARTIDAS PRESUPUESTARIAS JUNIO, 2014</t>
  </si>
  <si>
    <t>Período del 01/06/2014 al 30/06/2014</t>
  </si>
  <si>
    <t>JUNIO , 2014</t>
  </si>
  <si>
    <t>Obras</t>
  </si>
  <si>
    <t>Obras en edificaciones</t>
  </si>
  <si>
    <t>OBRAS EN EDIFICACIONES</t>
  </si>
  <si>
    <t>BALANCE  DISPONIBLE AL 30/06/2014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</si>
</sst>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JUNIO 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3775"/>
          <c:w val="0.595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ejecucion!$I$265:$I$273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ejecucion!$J$265:$J$273</c:f>
              <c:numCache>
                <c:ptCount val="9"/>
                <c:pt idx="0">
                  <c:v>14404439</c:v>
                </c:pt>
                <c:pt idx="1">
                  <c:v>5616221</c:v>
                </c:pt>
                <c:pt idx="2">
                  <c:v>260913</c:v>
                </c:pt>
                <c:pt idx="3">
                  <c:v>3000</c:v>
                </c:pt>
                <c:pt idx="4">
                  <c:v>0</c:v>
                </c:pt>
                <c:pt idx="5">
                  <c:v>459194</c:v>
                </c:pt>
                <c:pt idx="6">
                  <c:v>422726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67665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1"/>
  <sheetViews>
    <sheetView showZeros="0" workbookViewId="0" topLeftCell="F2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6" t="s">
        <v>119</v>
      </c>
    </row>
    <row r="8" spans="6:8" ht="36.75" customHeight="1">
      <c r="F8" s="87" t="s">
        <v>111</v>
      </c>
      <c r="H8" s="3" t="s">
        <v>66</v>
      </c>
    </row>
    <row r="9" spans="5:9" ht="17.25" customHeight="1">
      <c r="E9" s="6"/>
      <c r="F9" s="88" t="s">
        <v>113</v>
      </c>
      <c r="H9" s="90"/>
      <c r="I9" s="90"/>
    </row>
    <row r="10" spans="3:10" ht="15.75" customHeight="1">
      <c r="C10" s="85"/>
      <c r="D10" s="85"/>
      <c r="E10" s="85"/>
      <c r="F10" s="89" t="s">
        <v>122</v>
      </c>
      <c r="G10" s="85"/>
      <c r="H10" s="85"/>
      <c r="I10" s="10"/>
      <c r="J10" s="10"/>
    </row>
    <row r="11" spans="3:5" ht="12.75">
      <c r="C11" s="6"/>
      <c r="D11" s="6"/>
      <c r="E11" s="6"/>
    </row>
    <row r="12" spans="3:8" ht="15.75">
      <c r="C12" s="114" t="s">
        <v>123</v>
      </c>
      <c r="D12" s="114"/>
      <c r="E12" s="114"/>
      <c r="F12" s="114"/>
      <c r="G12" s="114"/>
      <c r="H12" s="114"/>
    </row>
    <row r="13" spans="3:8" ht="15.75">
      <c r="C13" s="114" t="s">
        <v>244</v>
      </c>
      <c r="D13" s="114"/>
      <c r="E13" s="114"/>
      <c r="F13" s="114"/>
      <c r="G13" s="114"/>
      <c r="H13" s="114"/>
    </row>
    <row r="14" spans="3:8" ht="15.75">
      <c r="C14" s="114" t="s">
        <v>112</v>
      </c>
      <c r="D14" s="114"/>
      <c r="E14" s="114"/>
      <c r="F14" s="114"/>
      <c r="G14" s="114"/>
      <c r="H14" s="114"/>
    </row>
    <row r="15" spans="3:8" ht="15.75">
      <c r="C15" s="70"/>
      <c r="D15" s="70"/>
      <c r="E15" s="70"/>
      <c r="F15" s="70" t="s">
        <v>102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242</v>
      </c>
      <c r="D18" s="81"/>
      <c r="E18" s="73"/>
      <c r="F18" s="82"/>
      <c r="G18" s="83"/>
      <c r="H18" s="84">
        <v>31172826</v>
      </c>
    </row>
    <row r="19" spans="3:8" ht="16.5" customHeight="1" thickBot="1">
      <c r="C19" s="65" t="s">
        <v>243</v>
      </c>
      <c r="D19" s="65"/>
      <c r="E19" s="17"/>
      <c r="F19" s="8"/>
      <c r="G19" s="18"/>
      <c r="H19" s="64">
        <v>20539817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51712643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100"/>
      <c r="B22" s="100"/>
      <c r="C22" s="115" t="s">
        <v>132</v>
      </c>
      <c r="D22" s="115"/>
      <c r="E22" s="115"/>
      <c r="F22" s="115"/>
      <c r="G22" s="115"/>
      <c r="H22" s="27"/>
      <c r="I22" s="43"/>
    </row>
    <row r="23" spans="1:9" ht="20.25" customHeight="1">
      <c r="A23" s="48" t="s">
        <v>126</v>
      </c>
      <c r="B23" s="48" t="s">
        <v>20</v>
      </c>
      <c r="C23" s="48" t="s">
        <v>19</v>
      </c>
      <c r="D23" s="48" t="s">
        <v>125</v>
      </c>
      <c r="E23" s="48" t="s">
        <v>124</v>
      </c>
      <c r="F23" s="49" t="s">
        <v>45</v>
      </c>
      <c r="G23" s="50">
        <v>2014</v>
      </c>
      <c r="H23" s="16"/>
      <c r="I23" s="43"/>
    </row>
    <row r="24" spans="1:9" ht="18.75" customHeight="1">
      <c r="A24" s="103" t="s">
        <v>127</v>
      </c>
      <c r="B24" s="103" t="s">
        <v>128</v>
      </c>
      <c r="C24" s="51"/>
      <c r="D24" s="52"/>
      <c r="E24" s="52"/>
      <c r="F24" s="53" t="s">
        <v>18</v>
      </c>
      <c r="G24" s="54">
        <f>+G25+G37+G47+G50+G54</f>
        <v>14404439</v>
      </c>
      <c r="H24" s="16"/>
      <c r="I24" s="68"/>
    </row>
    <row r="25" spans="1:9" ht="12.75">
      <c r="A25" s="101">
        <v>2</v>
      </c>
      <c r="B25" s="101">
        <v>1</v>
      </c>
      <c r="C25" s="101">
        <v>1</v>
      </c>
      <c r="D25" s="4"/>
      <c r="E25" s="11"/>
      <c r="F25" s="19" t="s">
        <v>129</v>
      </c>
      <c r="G25" s="22">
        <v>12103524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130</v>
      </c>
      <c r="G26" s="22">
        <f>G27</f>
        <v>11701574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131</v>
      </c>
      <c r="G27" s="23">
        <v>11701574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180</v>
      </c>
      <c r="G28" s="22">
        <f>+G29+G30+G31</f>
        <v>401950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133</v>
      </c>
      <c r="G29" s="23">
        <v>352500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134</v>
      </c>
      <c r="G30" s="23">
        <v>49450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179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135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136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136</v>
      </c>
      <c r="G35" s="23">
        <v>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137</v>
      </c>
      <c r="G36" s="23">
        <v>0</v>
      </c>
      <c r="H36" s="16" t="s">
        <v>66</v>
      </c>
      <c r="I36" s="43"/>
    </row>
    <row r="37" spans="1:9" ht="12.75">
      <c r="A37" s="101">
        <v>2</v>
      </c>
      <c r="B37" s="101">
        <v>1</v>
      </c>
      <c r="C37" s="101">
        <v>2</v>
      </c>
      <c r="D37" s="11"/>
      <c r="E37" s="11"/>
      <c r="F37" s="19" t="s">
        <v>2</v>
      </c>
      <c r="G37" s="22">
        <f>G38+G39</f>
        <v>515356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138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139</v>
      </c>
      <c r="G39" s="22">
        <f>SUM(G40:G45)</f>
        <v>515356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>
        <v>0</v>
      </c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>
        <v>0</v>
      </c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140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515356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9</v>
      </c>
      <c r="F45" s="2" t="s">
        <v>239</v>
      </c>
      <c r="G45" s="79">
        <v>0</v>
      </c>
      <c r="H45" s="16"/>
      <c r="I45" s="43"/>
    </row>
    <row r="46" spans="1:9" ht="12.75">
      <c r="A46" s="101">
        <v>2</v>
      </c>
      <c r="B46" s="101">
        <v>1</v>
      </c>
      <c r="C46" s="101">
        <v>3</v>
      </c>
      <c r="D46" s="4"/>
      <c r="E46" s="11"/>
      <c r="F46" s="19" t="s">
        <v>104</v>
      </c>
      <c r="G46" s="26">
        <f>G47</f>
        <v>0</v>
      </c>
      <c r="H46" s="16" t="s">
        <v>66</v>
      </c>
      <c r="I46" s="43"/>
    </row>
    <row r="47" spans="1:9" ht="12.75">
      <c r="A47" s="4">
        <v>2</v>
      </c>
      <c r="B47" s="4">
        <v>1</v>
      </c>
      <c r="C47" s="4">
        <v>3</v>
      </c>
      <c r="D47" s="4">
        <v>1</v>
      </c>
      <c r="E47" s="11"/>
      <c r="F47" s="19" t="s">
        <v>141</v>
      </c>
      <c r="G47" s="22">
        <f>SUM(G48:G49)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11">
        <v>1</v>
      </c>
      <c r="E48" s="11">
        <v>1</v>
      </c>
      <c r="F48" s="5" t="s">
        <v>105</v>
      </c>
      <c r="G48" s="23">
        <v>0</v>
      </c>
      <c r="H48" s="16"/>
      <c r="I48" s="43" t="s">
        <v>66</v>
      </c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2</v>
      </c>
      <c r="F49" s="5" t="s">
        <v>142</v>
      </c>
      <c r="G49" s="23"/>
      <c r="H49" s="16" t="s">
        <v>66</v>
      </c>
      <c r="I49" s="43"/>
    </row>
    <row r="50" spans="1:9" ht="12.75">
      <c r="A50" s="101">
        <v>2</v>
      </c>
      <c r="B50" s="101">
        <v>1</v>
      </c>
      <c r="C50" s="101">
        <v>4</v>
      </c>
      <c r="D50" s="4"/>
      <c r="E50" s="11"/>
      <c r="F50" s="14" t="s">
        <v>143</v>
      </c>
      <c r="G50" s="22">
        <f>SUM(G51:G52)</f>
        <v>0</v>
      </c>
      <c r="H50" s="16"/>
      <c r="I50" s="43"/>
    </row>
    <row r="51" spans="1:9" ht="12.75">
      <c r="A51" s="4">
        <v>2</v>
      </c>
      <c r="B51" s="4">
        <v>1</v>
      </c>
      <c r="C51" s="4">
        <v>4</v>
      </c>
      <c r="D51" s="4">
        <v>1</v>
      </c>
      <c r="E51" s="11"/>
      <c r="F51" s="14" t="s">
        <v>72</v>
      </c>
      <c r="G51" s="23">
        <v>0</v>
      </c>
      <c r="H51" s="16" t="s">
        <v>66</v>
      </c>
      <c r="I51" s="43"/>
    </row>
    <row r="52" spans="1:9" ht="12.75">
      <c r="A52" s="4">
        <v>2</v>
      </c>
      <c r="B52" s="4">
        <v>1</v>
      </c>
      <c r="C52" s="4">
        <v>4</v>
      </c>
      <c r="D52" s="4">
        <v>2</v>
      </c>
      <c r="E52" s="11"/>
      <c r="F52" s="14" t="s">
        <v>144</v>
      </c>
      <c r="G52" s="23">
        <v>0</v>
      </c>
      <c r="H52" s="16"/>
      <c r="I52" s="43" t="s">
        <v>66</v>
      </c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>
        <v>1</v>
      </c>
      <c r="F53" s="2" t="s">
        <v>145</v>
      </c>
      <c r="G53" s="23"/>
      <c r="H53" s="16"/>
      <c r="I53" s="43"/>
    </row>
    <row r="54" spans="1:9" ht="12.75">
      <c r="A54" s="101">
        <v>2</v>
      </c>
      <c r="B54" s="101">
        <v>1</v>
      </c>
      <c r="C54" s="101">
        <v>5</v>
      </c>
      <c r="D54" s="9"/>
      <c r="E54" s="9"/>
      <c r="F54" s="8" t="s">
        <v>3</v>
      </c>
      <c r="G54" s="22">
        <f>SUM(G55:G57)</f>
        <v>1785559</v>
      </c>
      <c r="H54" s="16"/>
      <c r="I54" s="43"/>
    </row>
    <row r="55" spans="1:9" ht="12.75">
      <c r="A55" s="4">
        <v>2</v>
      </c>
      <c r="B55" s="4">
        <v>1</v>
      </c>
      <c r="C55" s="4">
        <v>5</v>
      </c>
      <c r="D55" s="4">
        <v>1</v>
      </c>
      <c r="E55" s="20"/>
      <c r="F55" s="15" t="s">
        <v>36</v>
      </c>
      <c r="G55" s="23">
        <v>830140</v>
      </c>
      <c r="H55" s="16"/>
      <c r="I55" s="67"/>
    </row>
    <row r="56" spans="1:9" ht="12.75">
      <c r="A56" s="4">
        <v>2</v>
      </c>
      <c r="B56" s="4">
        <v>1</v>
      </c>
      <c r="C56" s="4">
        <v>5</v>
      </c>
      <c r="D56" s="4">
        <v>2</v>
      </c>
      <c r="E56" s="12"/>
      <c r="F56" s="15" t="s">
        <v>46</v>
      </c>
      <c r="G56" s="23">
        <v>848493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3</v>
      </c>
      <c r="E57" s="12"/>
      <c r="F57" s="15" t="s">
        <v>26</v>
      </c>
      <c r="G57" s="46">
        <v>106926</v>
      </c>
      <c r="H57" s="16"/>
      <c r="I57" s="43"/>
    </row>
    <row r="58" spans="3:9" ht="18" customHeight="1">
      <c r="C58" s="12"/>
      <c r="D58" s="12"/>
      <c r="E58" s="12"/>
      <c r="F58" s="8" t="s">
        <v>12</v>
      </c>
      <c r="G58" s="16"/>
      <c r="H58" s="18">
        <f>+G24</f>
        <v>14404439</v>
      </c>
      <c r="I58" s="43"/>
    </row>
    <row r="59" spans="1:9" ht="18.75" customHeight="1">
      <c r="A59" s="102">
        <v>2</v>
      </c>
      <c r="B59" s="102">
        <v>2</v>
      </c>
      <c r="C59" s="55"/>
      <c r="D59" s="56"/>
      <c r="E59" s="56"/>
      <c r="F59" s="57" t="s">
        <v>17</v>
      </c>
      <c r="G59" s="54">
        <f>G60+G71+G74+G77+G81+G88+G92+G102</f>
        <v>5616221</v>
      </c>
      <c r="H59" s="16"/>
      <c r="I59" s="16"/>
    </row>
    <row r="60" spans="1:9" ht="18.75" customHeight="1">
      <c r="A60" s="101">
        <v>2</v>
      </c>
      <c r="B60" s="101">
        <v>2</v>
      </c>
      <c r="C60" s="101">
        <v>1</v>
      </c>
      <c r="D60" s="75"/>
      <c r="E60" s="73"/>
      <c r="F60" s="8" t="s">
        <v>146</v>
      </c>
      <c r="G60" s="22">
        <f>SUM(G61+G62+G63+G64+G66+G67+G69+G70)</f>
        <v>801548</v>
      </c>
      <c r="H60" s="16"/>
      <c r="I60" s="16"/>
    </row>
    <row r="61" spans="1:9" ht="13.5" customHeight="1">
      <c r="A61" s="4">
        <v>2</v>
      </c>
      <c r="B61" s="4">
        <v>2</v>
      </c>
      <c r="C61" s="4">
        <v>1</v>
      </c>
      <c r="D61" s="4">
        <v>1</v>
      </c>
      <c r="E61" s="73"/>
      <c r="F61" s="8" t="s">
        <v>147</v>
      </c>
      <c r="G61" s="22">
        <v>0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2</v>
      </c>
      <c r="E62" s="73"/>
      <c r="F62" s="8" t="s">
        <v>148</v>
      </c>
      <c r="G62" s="22">
        <v>4637</v>
      </c>
      <c r="H62" s="16"/>
      <c r="I62" s="16"/>
    </row>
    <row r="63" spans="1:9" ht="16.5" customHeight="1">
      <c r="A63" s="4">
        <v>2</v>
      </c>
      <c r="B63" s="4">
        <v>2</v>
      </c>
      <c r="C63" s="4">
        <v>1</v>
      </c>
      <c r="D63" s="4">
        <v>3</v>
      </c>
      <c r="E63" s="77"/>
      <c r="F63" s="82" t="s">
        <v>121</v>
      </c>
      <c r="G63" s="74">
        <v>771545</v>
      </c>
      <c r="H63" s="16" t="s">
        <v>66</v>
      </c>
      <c r="I63" s="16" t="s">
        <v>66</v>
      </c>
    </row>
    <row r="64" spans="1:9" ht="11.25" customHeight="1">
      <c r="A64" s="4">
        <v>2</v>
      </c>
      <c r="B64" s="4">
        <v>2</v>
      </c>
      <c r="C64" s="4">
        <v>1</v>
      </c>
      <c r="D64" s="4">
        <v>4</v>
      </c>
      <c r="E64" s="77"/>
      <c r="F64" s="82" t="s">
        <v>73</v>
      </c>
      <c r="G64" s="74">
        <v>0</v>
      </c>
      <c r="H64" s="16" t="s">
        <v>66</v>
      </c>
      <c r="I64" s="16" t="s">
        <v>66</v>
      </c>
    </row>
    <row r="65" spans="1:9" ht="11.25" customHeight="1">
      <c r="A65" s="4">
        <v>2</v>
      </c>
      <c r="B65" s="4">
        <v>2</v>
      </c>
      <c r="C65" s="4">
        <v>1</v>
      </c>
      <c r="D65" s="4">
        <v>4</v>
      </c>
      <c r="E65" s="77">
        <v>1</v>
      </c>
      <c r="F65" s="82"/>
      <c r="G65" s="79">
        <v>0</v>
      </c>
      <c r="H65" s="16"/>
      <c r="I65" s="16"/>
    </row>
    <row r="66" spans="1:9" ht="11.25" customHeight="1">
      <c r="A66" s="4">
        <v>2</v>
      </c>
      <c r="B66" s="4">
        <v>2</v>
      </c>
      <c r="C66" s="4">
        <v>1</v>
      </c>
      <c r="D66" s="4">
        <v>5</v>
      </c>
      <c r="E66" s="77"/>
      <c r="F66" s="82" t="s">
        <v>74</v>
      </c>
      <c r="G66" s="79">
        <v>13286</v>
      </c>
      <c r="H66" s="16" t="s">
        <v>66</v>
      </c>
      <c r="I66" s="16"/>
    </row>
    <row r="67" spans="1:9" ht="12.75">
      <c r="A67" s="4">
        <v>2</v>
      </c>
      <c r="B67" s="4">
        <v>2</v>
      </c>
      <c r="C67" s="4">
        <v>1</v>
      </c>
      <c r="D67" s="4">
        <v>6</v>
      </c>
      <c r="E67" s="12"/>
      <c r="F67" s="8" t="s">
        <v>13</v>
      </c>
      <c r="G67" s="22">
        <f>G68</f>
        <v>1290</v>
      </c>
      <c r="H67" s="16"/>
      <c r="I67" s="43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>
        <v>1</v>
      </c>
      <c r="F68" s="76" t="s">
        <v>181</v>
      </c>
      <c r="G68" s="23">
        <v>1290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7</v>
      </c>
      <c r="E69" s="12"/>
      <c r="F69" s="8" t="s">
        <v>14</v>
      </c>
      <c r="G69" s="23">
        <v>4360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8</v>
      </c>
      <c r="E70" s="12"/>
      <c r="F70" s="8" t="s">
        <v>22</v>
      </c>
      <c r="G70" s="23">
        <v>6430</v>
      </c>
      <c r="H70" s="16" t="s">
        <v>66</v>
      </c>
      <c r="I70" s="43"/>
    </row>
    <row r="71" spans="1:9" ht="12.75">
      <c r="A71" s="101">
        <v>2</v>
      </c>
      <c r="B71" s="101">
        <v>2</v>
      </c>
      <c r="C71" s="101">
        <v>2</v>
      </c>
      <c r="D71" s="9"/>
      <c r="E71" s="9"/>
      <c r="F71" s="8" t="s">
        <v>47</v>
      </c>
      <c r="G71" s="22">
        <f>SUM(G72:G73)</f>
        <v>1851920</v>
      </c>
      <c r="H71" s="16"/>
      <c r="I71" s="22"/>
    </row>
    <row r="72" spans="1:9" ht="12.75">
      <c r="A72" s="4">
        <v>2</v>
      </c>
      <c r="B72" s="4">
        <v>2</v>
      </c>
      <c r="C72" s="4">
        <v>2</v>
      </c>
      <c r="D72" s="12">
        <v>1</v>
      </c>
      <c r="E72" s="12"/>
      <c r="F72" s="15" t="s">
        <v>7</v>
      </c>
      <c r="G72" s="23">
        <v>1758660</v>
      </c>
      <c r="H72" s="16" t="s">
        <v>66</v>
      </c>
      <c r="I72" s="43"/>
    </row>
    <row r="73" spans="1:9" ht="12.75">
      <c r="A73" s="4">
        <v>2</v>
      </c>
      <c r="B73" s="4">
        <v>2</v>
      </c>
      <c r="C73" s="4">
        <v>2</v>
      </c>
      <c r="D73" s="12">
        <v>2</v>
      </c>
      <c r="E73" s="12"/>
      <c r="F73" s="15" t="s">
        <v>48</v>
      </c>
      <c r="G73" s="79">
        <v>93260</v>
      </c>
      <c r="H73" s="16"/>
      <c r="I73" s="43"/>
    </row>
    <row r="74" spans="1:9" ht="12.75">
      <c r="A74" s="101">
        <v>2</v>
      </c>
      <c r="B74" s="101">
        <v>2</v>
      </c>
      <c r="C74" s="101">
        <v>3</v>
      </c>
      <c r="D74" s="9"/>
      <c r="E74" s="9"/>
      <c r="F74" s="8" t="s">
        <v>49</v>
      </c>
      <c r="G74" s="22">
        <v>10603</v>
      </c>
      <c r="H74" s="16"/>
      <c r="I74" s="22"/>
    </row>
    <row r="75" spans="1:9" ht="12.75">
      <c r="A75" s="4">
        <v>2</v>
      </c>
      <c r="B75" s="4">
        <v>2</v>
      </c>
      <c r="C75" s="4">
        <v>3</v>
      </c>
      <c r="D75" s="9">
        <v>1</v>
      </c>
      <c r="E75" s="20"/>
      <c r="F75" s="15" t="s">
        <v>54</v>
      </c>
      <c r="G75" s="23">
        <v>7675</v>
      </c>
      <c r="H75" s="16"/>
      <c r="I75" s="43"/>
    </row>
    <row r="76" spans="1:9" ht="12.75">
      <c r="A76" s="4">
        <v>2</v>
      </c>
      <c r="B76" s="4">
        <v>2</v>
      </c>
      <c r="C76" s="4">
        <v>3</v>
      </c>
      <c r="D76" s="9">
        <v>2</v>
      </c>
      <c r="E76" s="20"/>
      <c r="F76" s="15" t="s">
        <v>75</v>
      </c>
      <c r="G76" s="23">
        <v>2928</v>
      </c>
      <c r="H76" s="16"/>
      <c r="I76" s="43" t="s">
        <v>66</v>
      </c>
    </row>
    <row r="77" spans="1:9" ht="12.75">
      <c r="A77" s="101">
        <v>2</v>
      </c>
      <c r="B77" s="101">
        <v>2</v>
      </c>
      <c r="C77" s="101">
        <v>4</v>
      </c>
      <c r="D77" s="9"/>
      <c r="E77" s="9"/>
      <c r="F77" s="8" t="s">
        <v>4</v>
      </c>
      <c r="G77" s="22">
        <f>SUM(G78:G80)</f>
        <v>20000</v>
      </c>
      <c r="H77" s="16"/>
      <c r="I77" s="22"/>
    </row>
    <row r="78" spans="1:9" ht="12.75">
      <c r="A78" s="4">
        <v>2</v>
      </c>
      <c r="B78" s="4">
        <v>2</v>
      </c>
      <c r="C78" s="4">
        <v>4</v>
      </c>
      <c r="D78" s="12">
        <v>1</v>
      </c>
      <c r="E78" s="12"/>
      <c r="F78" s="15" t="s">
        <v>15</v>
      </c>
      <c r="G78" s="23">
        <v>20000</v>
      </c>
      <c r="H78" s="16"/>
      <c r="I78" s="43"/>
    </row>
    <row r="79" spans="1:9" ht="12.75">
      <c r="A79" s="4">
        <v>2</v>
      </c>
      <c r="B79" s="4">
        <v>2</v>
      </c>
      <c r="C79" s="4">
        <v>4</v>
      </c>
      <c r="D79" s="12">
        <v>2</v>
      </c>
      <c r="E79" s="12"/>
      <c r="F79" s="28" t="s">
        <v>55</v>
      </c>
      <c r="G79" s="23">
        <v>0</v>
      </c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4</v>
      </c>
      <c r="E80" s="12"/>
      <c r="F80" s="28" t="s">
        <v>56</v>
      </c>
      <c r="G80" s="23">
        <v>0</v>
      </c>
      <c r="H80" s="16"/>
      <c r="I80" s="43"/>
    </row>
    <row r="81" spans="1:9" ht="12.75">
      <c r="A81" s="101">
        <v>2</v>
      </c>
      <c r="B81" s="101">
        <v>2</v>
      </c>
      <c r="C81" s="101">
        <v>5</v>
      </c>
      <c r="D81" s="9"/>
      <c r="E81" s="9"/>
      <c r="F81" s="8" t="s">
        <v>76</v>
      </c>
      <c r="G81" s="22">
        <f>G82+G86+G87</f>
        <v>171950</v>
      </c>
      <c r="H81" s="16" t="s">
        <v>66</v>
      </c>
      <c r="I81" s="22"/>
    </row>
    <row r="82" spans="1:9" ht="12.75">
      <c r="A82" s="4">
        <v>2</v>
      </c>
      <c r="B82" s="4">
        <v>2</v>
      </c>
      <c r="C82" s="4">
        <v>5</v>
      </c>
      <c r="D82" s="9">
        <v>1</v>
      </c>
      <c r="E82" s="20"/>
      <c r="F82" s="15" t="s">
        <v>149</v>
      </c>
      <c r="G82" s="23">
        <v>115197</v>
      </c>
      <c r="H82" s="16"/>
      <c r="I82" s="22"/>
    </row>
    <row r="83" spans="1:9" ht="12.75">
      <c r="A83" s="4">
        <v>2</v>
      </c>
      <c r="B83" s="4">
        <v>2</v>
      </c>
      <c r="C83" s="4">
        <v>5</v>
      </c>
      <c r="D83" s="9">
        <v>3</v>
      </c>
      <c r="E83" s="20"/>
      <c r="F83" s="14" t="s">
        <v>151</v>
      </c>
      <c r="G83" s="23">
        <f>G84+G85</f>
        <v>0</v>
      </c>
      <c r="H83" s="16"/>
      <c r="I83" s="22"/>
    </row>
    <row r="84" spans="1:9" ht="12.75">
      <c r="A84" s="11">
        <v>2</v>
      </c>
      <c r="B84" s="11">
        <v>2</v>
      </c>
      <c r="C84" s="11">
        <v>5</v>
      </c>
      <c r="D84" s="20">
        <v>3</v>
      </c>
      <c r="E84" s="20">
        <v>2</v>
      </c>
      <c r="F84" s="28" t="s">
        <v>150</v>
      </c>
      <c r="G84" s="23"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4</v>
      </c>
      <c r="F85" s="28" t="s">
        <v>152</v>
      </c>
      <c r="G85" s="23">
        <v>0</v>
      </c>
      <c r="H85" s="16"/>
      <c r="I85" s="22"/>
    </row>
    <row r="86" spans="1:9" ht="12.75">
      <c r="A86" s="4">
        <v>2</v>
      </c>
      <c r="B86" s="4">
        <v>2</v>
      </c>
      <c r="C86" s="4">
        <v>5</v>
      </c>
      <c r="D86" s="9">
        <v>4</v>
      </c>
      <c r="E86" s="12"/>
      <c r="F86" s="69" t="s">
        <v>153</v>
      </c>
      <c r="G86" s="23">
        <v>11677</v>
      </c>
      <c r="H86" s="16"/>
      <c r="I86" s="43"/>
    </row>
    <row r="87" spans="1:9" ht="12.75">
      <c r="A87" s="4">
        <v>2</v>
      </c>
      <c r="B87" s="4">
        <v>2</v>
      </c>
      <c r="C87" s="4">
        <v>5</v>
      </c>
      <c r="D87" s="12">
        <v>8</v>
      </c>
      <c r="E87" s="12"/>
      <c r="F87" s="28" t="s">
        <v>57</v>
      </c>
      <c r="G87" s="23">
        <v>45076</v>
      </c>
      <c r="H87" s="16"/>
      <c r="I87" s="43"/>
    </row>
    <row r="88" spans="1:9" ht="12.75">
      <c r="A88" s="101">
        <v>2</v>
      </c>
      <c r="B88" s="101">
        <v>2</v>
      </c>
      <c r="C88" s="101">
        <v>6</v>
      </c>
      <c r="D88" s="9"/>
      <c r="E88" s="12"/>
      <c r="F88" s="69" t="s">
        <v>77</v>
      </c>
      <c r="G88" s="22">
        <f>SUM(G89:G91)</f>
        <v>29390</v>
      </c>
      <c r="H88" s="16"/>
      <c r="I88" s="43"/>
    </row>
    <row r="89" spans="1:9" ht="12.75">
      <c r="A89" s="4">
        <v>2</v>
      </c>
      <c r="B89" s="4">
        <v>2</v>
      </c>
      <c r="C89" s="4">
        <v>6</v>
      </c>
      <c r="D89" s="12">
        <v>1</v>
      </c>
      <c r="E89" s="12"/>
      <c r="F89" s="28" t="s">
        <v>154</v>
      </c>
      <c r="G89" s="23">
        <v>0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2</v>
      </c>
      <c r="E90" s="12"/>
      <c r="F90" s="28" t="s">
        <v>78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3</v>
      </c>
      <c r="E91" s="12"/>
      <c r="F91" s="28" t="s">
        <v>79</v>
      </c>
      <c r="G91" s="23">
        <v>29390</v>
      </c>
      <c r="H91" s="16"/>
      <c r="I91" s="43"/>
    </row>
    <row r="92" spans="1:9" ht="12.75">
      <c r="A92" s="101">
        <v>2</v>
      </c>
      <c r="B92" s="101">
        <v>2</v>
      </c>
      <c r="C92" s="101">
        <v>7</v>
      </c>
      <c r="D92" s="9"/>
      <c r="E92" s="12"/>
      <c r="F92" s="69" t="s">
        <v>155</v>
      </c>
      <c r="G92" s="22">
        <f>+G93+G96</f>
        <v>140984</v>
      </c>
      <c r="H92" s="16"/>
      <c r="I92" s="69"/>
    </row>
    <row r="93" spans="1:9" ht="12.75">
      <c r="A93" s="4">
        <v>2</v>
      </c>
      <c r="B93" s="4">
        <v>2</v>
      </c>
      <c r="C93" s="4">
        <v>7</v>
      </c>
      <c r="D93" s="9">
        <v>1</v>
      </c>
      <c r="E93" s="12"/>
      <c r="F93" s="69" t="s">
        <v>65</v>
      </c>
      <c r="G93" s="22">
        <f>G94</f>
        <v>0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12">
        <v>1</v>
      </c>
      <c r="E94" s="12">
        <v>1</v>
      </c>
      <c r="F94" s="28" t="s">
        <v>156</v>
      </c>
      <c r="G94" s="23">
        <v>0</v>
      </c>
      <c r="H94" s="16"/>
      <c r="I94" s="43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2</v>
      </c>
      <c r="F95" s="28" t="s">
        <v>157</v>
      </c>
      <c r="G95" s="23">
        <v>0</v>
      </c>
      <c r="H95" s="16" t="s">
        <v>66</v>
      </c>
      <c r="I95" s="43"/>
    </row>
    <row r="96" spans="1:9" ht="12.75">
      <c r="A96" s="4">
        <v>2</v>
      </c>
      <c r="B96" s="4">
        <v>2</v>
      </c>
      <c r="C96" s="4">
        <v>7</v>
      </c>
      <c r="D96" s="9">
        <v>2</v>
      </c>
      <c r="E96" s="12"/>
      <c r="F96" s="69" t="s">
        <v>158</v>
      </c>
      <c r="G96" s="22">
        <f>G97+G98+G99+G100</f>
        <v>140984</v>
      </c>
      <c r="H96" s="16"/>
      <c r="I96" s="43"/>
    </row>
    <row r="97" spans="1:9" ht="12.75">
      <c r="A97" s="4"/>
      <c r="B97" s="4">
        <v>2</v>
      </c>
      <c r="C97" s="4">
        <v>7</v>
      </c>
      <c r="D97" s="9">
        <v>2</v>
      </c>
      <c r="E97" s="12">
        <v>1</v>
      </c>
      <c r="F97" s="28" t="s">
        <v>238</v>
      </c>
      <c r="G97" s="23">
        <v>0</v>
      </c>
      <c r="H97" s="16"/>
      <c r="I97" s="43"/>
    </row>
    <row r="98" spans="1:9" ht="12.75">
      <c r="A98" s="11">
        <v>2</v>
      </c>
      <c r="B98" s="11">
        <v>2</v>
      </c>
      <c r="C98" s="11">
        <v>7</v>
      </c>
      <c r="D98" s="12">
        <v>2</v>
      </c>
      <c r="E98" s="12">
        <v>2</v>
      </c>
      <c r="F98" s="28" t="s">
        <v>159</v>
      </c>
      <c r="G98" s="23">
        <v>57499</v>
      </c>
      <c r="H98" s="10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4</v>
      </c>
      <c r="F99" s="28" t="s">
        <v>160</v>
      </c>
      <c r="G99" s="23">
        <v>31860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6</v>
      </c>
      <c r="F100" s="28" t="s">
        <v>161</v>
      </c>
      <c r="G100" s="23">
        <v>51625</v>
      </c>
      <c r="H100" s="16"/>
      <c r="I100" s="43" t="s">
        <v>66</v>
      </c>
    </row>
    <row r="101" spans="1:9" ht="12.75">
      <c r="A101" s="4">
        <v>2</v>
      </c>
      <c r="B101" s="4">
        <v>2</v>
      </c>
      <c r="C101" s="4">
        <v>7</v>
      </c>
      <c r="D101" s="12">
        <v>3</v>
      </c>
      <c r="E101" s="12"/>
      <c r="F101" s="28" t="s">
        <v>162</v>
      </c>
      <c r="G101" s="23">
        <v>0</v>
      </c>
      <c r="H101" s="16"/>
      <c r="I101" s="43"/>
    </row>
    <row r="102" spans="1:9" ht="12.75">
      <c r="A102" s="101">
        <v>2</v>
      </c>
      <c r="B102" s="101">
        <v>2</v>
      </c>
      <c r="C102" s="101">
        <v>8</v>
      </c>
      <c r="D102" s="9"/>
      <c r="E102" s="9"/>
      <c r="F102" s="8" t="s">
        <v>5</v>
      </c>
      <c r="G102" s="22">
        <f>SUM(G103+G104+G105+G109+G112+G117)</f>
        <v>2589826</v>
      </c>
      <c r="H102" s="16" t="s">
        <v>66</v>
      </c>
      <c r="I102" s="43"/>
    </row>
    <row r="103" spans="1:9" ht="12.75">
      <c r="A103" s="4">
        <v>2</v>
      </c>
      <c r="B103" s="4">
        <v>2</v>
      </c>
      <c r="C103" s="4">
        <v>8</v>
      </c>
      <c r="D103" s="9">
        <v>2</v>
      </c>
      <c r="E103" s="12"/>
      <c r="F103" s="8" t="s">
        <v>8</v>
      </c>
      <c r="G103" s="23">
        <v>0</v>
      </c>
      <c r="H103" s="16"/>
      <c r="I103" s="43"/>
    </row>
    <row r="104" spans="1:9" ht="12.75">
      <c r="A104" s="4">
        <v>2</v>
      </c>
      <c r="B104" s="4">
        <v>2</v>
      </c>
      <c r="C104" s="4">
        <v>8</v>
      </c>
      <c r="D104" s="9">
        <v>4</v>
      </c>
      <c r="E104" s="12"/>
      <c r="F104" s="69" t="s">
        <v>99</v>
      </c>
      <c r="G104" s="23"/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5</v>
      </c>
      <c r="E105" s="12"/>
      <c r="F105" s="14" t="s">
        <v>163</v>
      </c>
      <c r="G105" s="22">
        <f>G106+G107+G108</f>
        <v>126200</v>
      </c>
      <c r="H105" s="16"/>
      <c r="I105" s="43"/>
    </row>
    <row r="106" spans="1:9" ht="12.75">
      <c r="A106" s="11">
        <v>2</v>
      </c>
      <c r="B106" s="11">
        <v>2</v>
      </c>
      <c r="C106" s="11">
        <v>8</v>
      </c>
      <c r="D106" s="12">
        <v>5</v>
      </c>
      <c r="E106" s="12">
        <v>1</v>
      </c>
      <c r="F106" s="28" t="s">
        <v>164</v>
      </c>
      <c r="G106" s="23">
        <v>106200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2</v>
      </c>
      <c r="F107" s="2" t="s">
        <v>165</v>
      </c>
      <c r="G107" s="23">
        <v>0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3</v>
      </c>
      <c r="F108" s="2" t="s">
        <v>166</v>
      </c>
      <c r="G108" s="23">
        <v>20000</v>
      </c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6</v>
      </c>
      <c r="E109" s="12"/>
      <c r="F109" s="69" t="s">
        <v>167</v>
      </c>
      <c r="G109" s="22">
        <f>G110+G111</f>
        <v>1296096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6</v>
      </c>
      <c r="E110" s="12">
        <v>1</v>
      </c>
      <c r="F110" s="28" t="s">
        <v>168</v>
      </c>
      <c r="G110" s="23">
        <v>33002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2</v>
      </c>
      <c r="F111" s="28" t="s">
        <v>169</v>
      </c>
      <c r="G111" s="23">
        <v>1263094</v>
      </c>
      <c r="H111" s="16"/>
      <c r="I111" s="43" t="s">
        <v>66</v>
      </c>
    </row>
    <row r="112" spans="1:9" ht="12.75">
      <c r="A112" s="4">
        <v>2</v>
      </c>
      <c r="B112" s="4">
        <v>2</v>
      </c>
      <c r="C112" s="4">
        <v>8</v>
      </c>
      <c r="D112" s="9">
        <v>7</v>
      </c>
      <c r="E112" s="12"/>
      <c r="F112" s="69" t="s">
        <v>170</v>
      </c>
      <c r="G112" s="22">
        <f>SUM(G113:G116)</f>
        <v>133600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7</v>
      </c>
      <c r="E113" s="12">
        <v>1</v>
      </c>
      <c r="F113" s="28" t="s">
        <v>171</v>
      </c>
      <c r="G113" s="23">
        <v>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4</v>
      </c>
      <c r="F114" s="28" t="s">
        <v>172</v>
      </c>
      <c r="G114" s="23">
        <v>45000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5</v>
      </c>
      <c r="F115" s="28" t="s">
        <v>173</v>
      </c>
      <c r="G115" s="23">
        <v>0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20">
        <v>7</v>
      </c>
      <c r="E116" s="12">
        <v>6</v>
      </c>
      <c r="F116" s="28" t="s">
        <v>174</v>
      </c>
      <c r="G116" s="23">
        <v>88600</v>
      </c>
      <c r="H116" s="16"/>
      <c r="I116" s="43"/>
    </row>
    <row r="117" spans="1:9" ht="12.75">
      <c r="A117" s="4">
        <v>2</v>
      </c>
      <c r="B117" s="4">
        <v>2</v>
      </c>
      <c r="C117" s="4">
        <v>8</v>
      </c>
      <c r="D117" s="9">
        <v>8</v>
      </c>
      <c r="E117" s="12"/>
      <c r="F117" s="69" t="s">
        <v>178</v>
      </c>
      <c r="G117" s="22">
        <f>G118</f>
        <v>1033930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8</v>
      </c>
      <c r="E118" s="12">
        <v>1</v>
      </c>
      <c r="F118" s="28" t="s">
        <v>177</v>
      </c>
      <c r="G118" s="23">
        <v>1033930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2</v>
      </c>
      <c r="F119" s="28" t="s">
        <v>175</v>
      </c>
      <c r="G119" s="23">
        <v>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3</v>
      </c>
      <c r="F120" s="28" t="s">
        <v>176</v>
      </c>
      <c r="G120" s="23">
        <v>0</v>
      </c>
      <c r="H120" s="16"/>
      <c r="I120" s="43"/>
    </row>
    <row r="121" spans="3:9" ht="12.75">
      <c r="C121" s="12"/>
      <c r="D121" s="12"/>
      <c r="E121" s="12"/>
      <c r="F121" s="8" t="s">
        <v>1</v>
      </c>
      <c r="G121" s="23"/>
      <c r="H121" s="18">
        <f>+G59</f>
        <v>5616221</v>
      </c>
      <c r="I121" s="43"/>
    </row>
    <row r="122" spans="1:9" ht="15.75">
      <c r="A122" s="102">
        <v>2</v>
      </c>
      <c r="B122" s="102">
        <v>3</v>
      </c>
      <c r="C122" s="4"/>
      <c r="D122" s="58"/>
      <c r="E122" s="58"/>
      <c r="F122" s="57" t="s">
        <v>16</v>
      </c>
      <c r="G122" s="54">
        <f>+G123+G136+G159+G145+G150+G169+G128+G142</f>
        <v>260913</v>
      </c>
      <c r="H122" s="16"/>
      <c r="I122" s="43"/>
    </row>
    <row r="123" spans="1:9" ht="12.75">
      <c r="A123" s="101">
        <v>2</v>
      </c>
      <c r="B123" s="101">
        <v>3</v>
      </c>
      <c r="C123" s="101">
        <v>1</v>
      </c>
      <c r="D123" s="9"/>
      <c r="E123" s="9"/>
      <c r="F123" s="8" t="s">
        <v>6</v>
      </c>
      <c r="G123" s="22">
        <v>34010</v>
      </c>
      <c r="H123" s="16"/>
      <c r="I123" s="43"/>
    </row>
    <row r="124" spans="1:9" ht="12.75">
      <c r="A124" s="4">
        <v>2</v>
      </c>
      <c r="B124" s="4">
        <v>3</v>
      </c>
      <c r="C124" s="4">
        <v>1</v>
      </c>
      <c r="D124" s="9">
        <v>1</v>
      </c>
      <c r="E124" s="12"/>
      <c r="F124" s="8" t="s">
        <v>182</v>
      </c>
      <c r="G124" s="22">
        <f>G125</f>
        <v>34010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12">
        <v>1</v>
      </c>
      <c r="E125" s="12">
        <v>1</v>
      </c>
      <c r="F125" s="15" t="s">
        <v>182</v>
      </c>
      <c r="G125" s="23">
        <v>34010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9">
        <v>3</v>
      </c>
      <c r="E126" s="12"/>
      <c r="F126" s="8" t="s">
        <v>80</v>
      </c>
      <c r="G126" s="22">
        <f>G127</f>
        <v>0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12">
        <v>3</v>
      </c>
      <c r="E127" s="12">
        <v>3</v>
      </c>
      <c r="F127" s="15" t="s">
        <v>183</v>
      </c>
      <c r="G127" s="23">
        <v>0</v>
      </c>
      <c r="H127" s="16"/>
      <c r="I127" s="43"/>
    </row>
    <row r="128" spans="1:9" ht="18" customHeight="1">
      <c r="A128" s="101">
        <v>2</v>
      </c>
      <c r="B128" s="101">
        <v>3</v>
      </c>
      <c r="C128" s="101">
        <v>2</v>
      </c>
      <c r="D128" s="9"/>
      <c r="E128" s="12"/>
      <c r="F128" s="8" t="s">
        <v>81</v>
      </c>
      <c r="G128" s="22">
        <f>SUM(G129+G131+G133+G135)</f>
        <v>0</v>
      </c>
      <c r="H128" s="3" t="s">
        <v>66</v>
      </c>
      <c r="I128" s="43" t="s">
        <v>66</v>
      </c>
    </row>
    <row r="129" spans="1:9" ht="15.75" customHeight="1">
      <c r="A129" s="4">
        <v>2</v>
      </c>
      <c r="B129" s="4">
        <v>3</v>
      </c>
      <c r="C129" s="4">
        <v>2</v>
      </c>
      <c r="D129" s="4">
        <v>1</v>
      </c>
      <c r="E129" s="12"/>
      <c r="F129" s="28" t="s">
        <v>82</v>
      </c>
      <c r="G129" s="23">
        <f>G130</f>
        <v>0</v>
      </c>
      <c r="H129" s="16" t="s">
        <v>66</v>
      </c>
      <c r="I129" s="43"/>
    </row>
    <row r="130" spans="1:9" ht="13.5" customHeight="1">
      <c r="A130" s="4">
        <v>2</v>
      </c>
      <c r="B130" s="4">
        <v>3</v>
      </c>
      <c r="C130" s="4">
        <v>2</v>
      </c>
      <c r="D130" s="4">
        <v>1</v>
      </c>
      <c r="E130" s="12">
        <v>1</v>
      </c>
      <c r="F130" s="15" t="s">
        <v>66</v>
      </c>
      <c r="G130" s="23"/>
      <c r="H130" s="16"/>
      <c r="I130" s="43"/>
    </row>
    <row r="131" spans="1:9" ht="12.75">
      <c r="A131" s="4">
        <v>2</v>
      </c>
      <c r="B131" s="4">
        <v>3</v>
      </c>
      <c r="C131" s="4">
        <v>2</v>
      </c>
      <c r="D131" s="9">
        <v>2</v>
      </c>
      <c r="E131" s="12"/>
      <c r="F131" s="28" t="s">
        <v>184</v>
      </c>
      <c r="G131" s="23">
        <f>G132</f>
        <v>0</v>
      </c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12">
        <v>2</v>
      </c>
      <c r="E132" s="12">
        <v>1</v>
      </c>
      <c r="F132" s="28"/>
      <c r="G132" s="23"/>
      <c r="H132" s="16"/>
      <c r="I132" s="43"/>
    </row>
    <row r="133" spans="1:8" ht="12.75">
      <c r="A133" s="4">
        <v>2</v>
      </c>
      <c r="B133" s="4">
        <v>3</v>
      </c>
      <c r="C133" s="4">
        <v>2</v>
      </c>
      <c r="D133" s="9">
        <v>3</v>
      </c>
      <c r="E133" s="12"/>
      <c r="F133" s="28" t="s">
        <v>84</v>
      </c>
      <c r="G133" s="23">
        <f>G134</f>
        <v>0</v>
      </c>
      <c r="H133" s="16"/>
    </row>
    <row r="134" spans="1:8" ht="12.75">
      <c r="A134" s="4">
        <v>2</v>
      </c>
      <c r="B134" s="4">
        <v>3</v>
      </c>
      <c r="C134" s="4">
        <v>2</v>
      </c>
      <c r="D134" s="12">
        <v>3</v>
      </c>
      <c r="E134" s="12">
        <v>1</v>
      </c>
      <c r="F134" s="28"/>
      <c r="G134" s="23"/>
      <c r="H134" s="16"/>
    </row>
    <row r="135" spans="1:8" ht="12.75">
      <c r="A135" s="4">
        <v>2</v>
      </c>
      <c r="B135" s="4">
        <v>3</v>
      </c>
      <c r="C135" s="4">
        <v>2</v>
      </c>
      <c r="D135" s="9">
        <v>4</v>
      </c>
      <c r="E135" s="12"/>
      <c r="F135" s="28" t="s">
        <v>85</v>
      </c>
      <c r="G135" s="23"/>
      <c r="H135" s="16"/>
    </row>
    <row r="136" spans="1:8" ht="12.75">
      <c r="A136" s="101">
        <v>2</v>
      </c>
      <c r="B136" s="101">
        <v>3</v>
      </c>
      <c r="C136" s="101">
        <v>3</v>
      </c>
      <c r="D136" s="9"/>
      <c r="E136" s="9"/>
      <c r="F136" s="8" t="s">
        <v>50</v>
      </c>
      <c r="G136" s="22">
        <f>SUM(G137:G141)</f>
        <v>87910</v>
      </c>
      <c r="H136" s="16" t="s">
        <v>66</v>
      </c>
    </row>
    <row r="137" spans="1:8" ht="12.75">
      <c r="A137" s="4">
        <v>2</v>
      </c>
      <c r="B137" s="4">
        <v>3</v>
      </c>
      <c r="C137" s="4">
        <v>3</v>
      </c>
      <c r="D137" s="9">
        <v>1</v>
      </c>
      <c r="E137" s="20"/>
      <c r="F137" s="15" t="s">
        <v>41</v>
      </c>
      <c r="G137" s="23"/>
      <c r="H137" s="16"/>
    </row>
    <row r="138" spans="1:9" ht="12.75">
      <c r="A138" s="4">
        <v>2</v>
      </c>
      <c r="B138" s="4">
        <v>3</v>
      </c>
      <c r="C138" s="4">
        <v>3</v>
      </c>
      <c r="D138" s="9">
        <v>2</v>
      </c>
      <c r="E138" s="12"/>
      <c r="F138" s="15" t="s">
        <v>51</v>
      </c>
      <c r="G138" s="23">
        <v>87910</v>
      </c>
      <c r="H138" s="16"/>
      <c r="I138" s="3" t="s">
        <v>66</v>
      </c>
    </row>
    <row r="139" spans="1:8" ht="12.75">
      <c r="A139" s="4">
        <v>2</v>
      </c>
      <c r="B139" s="4">
        <v>3</v>
      </c>
      <c r="C139" s="4">
        <v>3</v>
      </c>
      <c r="D139" s="9">
        <v>3</v>
      </c>
      <c r="E139" s="12"/>
      <c r="F139" s="28" t="s">
        <v>185</v>
      </c>
      <c r="G139" s="23">
        <v>0</v>
      </c>
      <c r="H139" s="16"/>
    </row>
    <row r="140" spans="1:8" ht="12.75">
      <c r="A140" s="4">
        <v>2</v>
      </c>
      <c r="B140" s="4">
        <v>3</v>
      </c>
      <c r="C140" s="4">
        <v>3</v>
      </c>
      <c r="D140" s="9">
        <v>4</v>
      </c>
      <c r="E140" s="12"/>
      <c r="F140" s="28" t="s">
        <v>83</v>
      </c>
      <c r="G140" s="23">
        <v>0</v>
      </c>
      <c r="H140" s="16"/>
    </row>
    <row r="141" spans="1:9" ht="12.75">
      <c r="A141" s="4">
        <v>2</v>
      </c>
      <c r="B141" s="4">
        <v>3</v>
      </c>
      <c r="C141" s="4">
        <v>3</v>
      </c>
      <c r="D141" s="9">
        <v>5</v>
      </c>
      <c r="E141" s="12"/>
      <c r="F141" s="28" t="s">
        <v>120</v>
      </c>
      <c r="G141" s="23">
        <v>0</v>
      </c>
      <c r="H141" s="16"/>
      <c r="I141" s="43"/>
    </row>
    <row r="142" spans="1:7" ht="12.75">
      <c r="A142" s="101">
        <v>2</v>
      </c>
      <c r="B142" s="101">
        <v>3</v>
      </c>
      <c r="C142" s="101">
        <v>4</v>
      </c>
      <c r="F142" s="14" t="s">
        <v>186</v>
      </c>
      <c r="G142" s="26">
        <f>G143</f>
        <v>0</v>
      </c>
    </row>
    <row r="143" spans="1:7" ht="12.75">
      <c r="A143" s="4">
        <v>2</v>
      </c>
      <c r="B143" s="4">
        <v>3</v>
      </c>
      <c r="C143" s="4">
        <v>4</v>
      </c>
      <c r="D143" s="9">
        <v>1</v>
      </c>
      <c r="F143" s="2" t="s">
        <v>187</v>
      </c>
      <c r="G143" s="26">
        <v>0</v>
      </c>
    </row>
    <row r="144" spans="1:9" ht="12.75">
      <c r="A144" s="4">
        <v>2</v>
      </c>
      <c r="B144" s="4">
        <v>3</v>
      </c>
      <c r="C144" s="4">
        <v>4</v>
      </c>
      <c r="D144" s="9">
        <v>1</v>
      </c>
      <c r="E144" s="12">
        <v>1</v>
      </c>
      <c r="F144" s="2" t="s">
        <v>66</v>
      </c>
      <c r="I144" s="3" t="s">
        <v>66</v>
      </c>
    </row>
    <row r="145" spans="1:9" ht="12.75">
      <c r="A145" s="101">
        <v>2</v>
      </c>
      <c r="B145" s="101">
        <v>3</v>
      </c>
      <c r="C145" s="101">
        <v>5</v>
      </c>
      <c r="D145" s="12"/>
      <c r="E145" s="12"/>
      <c r="F145" s="69" t="s">
        <v>59</v>
      </c>
      <c r="G145" s="22">
        <f>G149</f>
        <v>9912</v>
      </c>
      <c r="H145" s="16"/>
      <c r="I145" s="43"/>
    </row>
    <row r="146" spans="1:9" ht="12.75">
      <c r="A146" s="4">
        <v>2</v>
      </c>
      <c r="B146" s="4">
        <v>3</v>
      </c>
      <c r="C146" s="4">
        <v>5</v>
      </c>
      <c r="D146" s="9">
        <v>2</v>
      </c>
      <c r="E146" s="12"/>
      <c r="F146" s="69" t="s">
        <v>114</v>
      </c>
      <c r="G146" s="23">
        <v>0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3</v>
      </c>
      <c r="E147" s="12"/>
      <c r="F147" s="69" t="s">
        <v>62</v>
      </c>
      <c r="G147" s="23">
        <v>0</v>
      </c>
      <c r="H147" s="16" t="s">
        <v>66</v>
      </c>
      <c r="I147" s="43"/>
    </row>
    <row r="148" spans="1:9" ht="12.75">
      <c r="A148" s="4">
        <v>2</v>
      </c>
      <c r="B148" s="4">
        <v>3</v>
      </c>
      <c r="C148" s="4">
        <v>5</v>
      </c>
      <c r="D148" s="9">
        <v>4</v>
      </c>
      <c r="E148" s="12"/>
      <c r="F148" s="69" t="s">
        <v>60</v>
      </c>
      <c r="G148" s="23">
        <v>0</v>
      </c>
      <c r="H148" s="16" t="s">
        <v>66</v>
      </c>
      <c r="I148" s="43" t="s">
        <v>66</v>
      </c>
    </row>
    <row r="149" spans="1:9" ht="12.75">
      <c r="A149" s="4">
        <v>2</v>
      </c>
      <c r="B149" s="4">
        <v>3</v>
      </c>
      <c r="C149" s="4">
        <v>5</v>
      </c>
      <c r="D149" s="9">
        <v>5</v>
      </c>
      <c r="E149" s="12"/>
      <c r="F149" s="69" t="s">
        <v>86</v>
      </c>
      <c r="G149" s="23">
        <v>9912</v>
      </c>
      <c r="H149" s="16"/>
      <c r="I149" s="43"/>
    </row>
    <row r="150" spans="1:9" ht="12.75">
      <c r="A150" s="101">
        <v>2</v>
      </c>
      <c r="B150" s="101">
        <v>3</v>
      </c>
      <c r="C150" s="101">
        <v>6</v>
      </c>
      <c r="D150" s="9"/>
      <c r="E150" s="12"/>
      <c r="F150" s="69" t="s">
        <v>91</v>
      </c>
      <c r="G150" s="23">
        <f>G153+G155</f>
        <v>0</v>
      </c>
      <c r="H150" s="16"/>
      <c r="I150" s="43"/>
    </row>
    <row r="151" spans="1:9" ht="12.75">
      <c r="A151" s="4">
        <v>2</v>
      </c>
      <c r="B151" s="4">
        <v>3</v>
      </c>
      <c r="C151" s="4">
        <v>6</v>
      </c>
      <c r="D151" s="9">
        <v>1</v>
      </c>
      <c r="E151" s="12"/>
      <c r="F151" s="69" t="s">
        <v>188</v>
      </c>
      <c r="G151" s="23">
        <f>G152</f>
        <v>0</v>
      </c>
      <c r="H151" s="16" t="s">
        <v>66</v>
      </c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>
        <v>1</v>
      </c>
      <c r="F152" s="28" t="s">
        <v>189</v>
      </c>
      <c r="G152" s="23">
        <v>0</v>
      </c>
      <c r="H152" s="16"/>
      <c r="I152" s="43"/>
    </row>
    <row r="153" spans="1:9" ht="12.75">
      <c r="A153" s="4">
        <v>2</v>
      </c>
      <c r="B153" s="4">
        <v>3</v>
      </c>
      <c r="C153" s="4">
        <v>6</v>
      </c>
      <c r="D153" s="9">
        <v>2</v>
      </c>
      <c r="E153" s="12"/>
      <c r="F153" s="69" t="s">
        <v>87</v>
      </c>
      <c r="G153" s="23">
        <f>G154</f>
        <v>0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>
        <v>1</v>
      </c>
      <c r="F154" s="28" t="s">
        <v>190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3</v>
      </c>
      <c r="E155" s="12"/>
      <c r="F155" s="69" t="s">
        <v>191</v>
      </c>
      <c r="G155" s="22">
        <f>G156+G157</f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>
        <v>1</v>
      </c>
      <c r="F156" s="28" t="s">
        <v>192</v>
      </c>
      <c r="G156" s="23">
        <v>0</v>
      </c>
      <c r="H156" s="16" t="s">
        <v>66</v>
      </c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3</v>
      </c>
      <c r="F157" s="28" t="s">
        <v>193</v>
      </c>
      <c r="G157" s="23">
        <v>0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4</v>
      </c>
      <c r="F158" s="28" t="s">
        <v>194</v>
      </c>
      <c r="G158" s="23">
        <v>0</v>
      </c>
      <c r="H158" s="16"/>
      <c r="I158" s="43"/>
    </row>
    <row r="159" spans="1:9" ht="29.25" customHeight="1">
      <c r="A159" s="101">
        <v>2</v>
      </c>
      <c r="B159" s="101">
        <v>3</v>
      </c>
      <c r="C159" s="101">
        <v>7</v>
      </c>
      <c r="D159" s="9"/>
      <c r="E159" s="9"/>
      <c r="F159" s="21" t="s">
        <v>52</v>
      </c>
      <c r="G159" s="22">
        <f>G161</f>
        <v>106000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7</v>
      </c>
      <c r="D160" s="9">
        <v>1</v>
      </c>
      <c r="E160" s="12"/>
      <c r="F160" s="8" t="s">
        <v>9</v>
      </c>
      <c r="G160" s="22">
        <v>0</v>
      </c>
      <c r="H160" s="16"/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>
        <v>1</v>
      </c>
      <c r="F161" s="2" t="s">
        <v>195</v>
      </c>
      <c r="G161" s="23">
        <v>106000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2</v>
      </c>
      <c r="F162" s="28" t="s">
        <v>196</v>
      </c>
      <c r="G162" s="23">
        <v>0</v>
      </c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4</v>
      </c>
      <c r="F163" s="28" t="s">
        <v>197</v>
      </c>
      <c r="G163" s="23">
        <v>0</v>
      </c>
      <c r="H163" s="16"/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5</v>
      </c>
      <c r="F164" s="28" t="s">
        <v>198</v>
      </c>
      <c r="G164" s="23">
        <v>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6</v>
      </c>
      <c r="F165" s="28" t="s">
        <v>199</v>
      </c>
      <c r="G165" s="107"/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2</v>
      </c>
      <c r="E166" s="12"/>
      <c r="F166" s="69" t="s">
        <v>201</v>
      </c>
      <c r="G166" s="22">
        <f>G167+G168</f>
        <v>0</v>
      </c>
      <c r="H166" s="16"/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>
        <v>3</v>
      </c>
      <c r="F167" s="28" t="s">
        <v>200</v>
      </c>
      <c r="G167" s="23">
        <v>0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5</v>
      </c>
      <c r="F168" s="28" t="s">
        <v>202</v>
      </c>
      <c r="G168" s="23">
        <v>0</v>
      </c>
      <c r="H168" s="16" t="s">
        <v>66</v>
      </c>
      <c r="I168" s="43"/>
    </row>
    <row r="169" spans="1:9" ht="12.75">
      <c r="A169" s="4">
        <v>2</v>
      </c>
      <c r="B169" s="4">
        <v>3</v>
      </c>
      <c r="C169" s="4">
        <v>9</v>
      </c>
      <c r="D169" s="9"/>
      <c r="E169" s="9"/>
      <c r="F169" s="8" t="s">
        <v>42</v>
      </c>
      <c r="G169" s="22">
        <f>SUM(G170:G174)</f>
        <v>23081</v>
      </c>
      <c r="H169" s="16"/>
      <c r="I169" s="43"/>
    </row>
    <row r="170" spans="1:9" ht="12.75">
      <c r="A170" s="4">
        <v>2</v>
      </c>
      <c r="B170" s="4">
        <v>3</v>
      </c>
      <c r="C170" s="4">
        <v>9</v>
      </c>
      <c r="D170" s="9">
        <v>1</v>
      </c>
      <c r="E170" s="12"/>
      <c r="F170" s="15" t="s">
        <v>10</v>
      </c>
      <c r="G170" s="23">
        <v>17464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2</v>
      </c>
      <c r="E171" s="12"/>
      <c r="F171" s="28" t="s">
        <v>203</v>
      </c>
      <c r="G171" s="23">
        <v>5617</v>
      </c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5</v>
      </c>
      <c r="E172" s="12"/>
      <c r="F172" s="28" t="s">
        <v>88</v>
      </c>
      <c r="G172" s="23">
        <v>0</v>
      </c>
      <c r="H172" s="16"/>
      <c r="I172" s="43" t="s">
        <v>66</v>
      </c>
    </row>
    <row r="173" spans="1:9" ht="12.75">
      <c r="A173" s="4">
        <v>2</v>
      </c>
      <c r="B173" s="4">
        <v>3</v>
      </c>
      <c r="C173" s="4">
        <v>9</v>
      </c>
      <c r="D173" s="9">
        <v>6</v>
      </c>
      <c r="E173" s="12"/>
      <c r="F173" s="15" t="s">
        <v>0</v>
      </c>
      <c r="G173" s="23">
        <v>0</v>
      </c>
      <c r="H173" s="16"/>
      <c r="I173" s="43"/>
    </row>
    <row r="174" spans="1:9" ht="12.75">
      <c r="A174" s="4">
        <v>2</v>
      </c>
      <c r="B174" s="4">
        <v>3</v>
      </c>
      <c r="C174" s="4">
        <v>9</v>
      </c>
      <c r="D174" s="9">
        <v>9</v>
      </c>
      <c r="E174" s="12"/>
      <c r="F174" s="28" t="s">
        <v>204</v>
      </c>
      <c r="G174" s="23">
        <v>0</v>
      </c>
      <c r="H174" s="16"/>
      <c r="I174" s="43"/>
    </row>
    <row r="175" spans="3:9" ht="12.75">
      <c r="C175" s="12"/>
      <c r="D175" s="12"/>
      <c r="E175" s="12"/>
      <c r="G175" s="47"/>
      <c r="H175" s="16" t="s">
        <v>66</v>
      </c>
      <c r="I175" s="43" t="s">
        <v>66</v>
      </c>
    </row>
    <row r="176" spans="3:9" ht="12.75">
      <c r="C176" s="12"/>
      <c r="D176" s="12"/>
      <c r="E176" s="12"/>
      <c r="F176" s="8" t="s">
        <v>63</v>
      </c>
      <c r="G176" s="47"/>
      <c r="H176" s="18">
        <f>+G122</f>
        <v>260913</v>
      </c>
      <c r="I176" s="43"/>
    </row>
    <row r="177" spans="1:9" ht="15.75">
      <c r="A177" s="102">
        <v>2</v>
      </c>
      <c r="B177" s="102">
        <v>4</v>
      </c>
      <c r="C177" s="104"/>
      <c r="D177" s="71"/>
      <c r="E177" s="71"/>
      <c r="F177" s="57" t="s">
        <v>67</v>
      </c>
      <c r="G177" s="80">
        <f>G179</f>
        <v>3000</v>
      </c>
      <c r="H177" s="16"/>
      <c r="I177" s="43"/>
    </row>
    <row r="178" spans="1:9" ht="12.75">
      <c r="A178" s="101">
        <v>2</v>
      </c>
      <c r="B178" s="101">
        <v>4</v>
      </c>
      <c r="C178" s="101">
        <v>1</v>
      </c>
      <c r="D178" s="9"/>
      <c r="E178" s="12"/>
      <c r="F178" s="8" t="s">
        <v>96</v>
      </c>
      <c r="G178" s="23">
        <v>0</v>
      </c>
      <c r="H178" s="16"/>
      <c r="I178" s="43"/>
    </row>
    <row r="179" spans="1:9" ht="12.75">
      <c r="A179" s="4">
        <v>2</v>
      </c>
      <c r="B179" s="4">
        <v>4</v>
      </c>
      <c r="C179" s="4">
        <v>1</v>
      </c>
      <c r="D179" s="9">
        <v>2</v>
      </c>
      <c r="E179" s="12"/>
      <c r="F179" s="8" t="s">
        <v>89</v>
      </c>
      <c r="G179" s="23">
        <f>G180</f>
        <v>3000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>
        <v>1</v>
      </c>
      <c r="F180" s="15" t="s">
        <v>205</v>
      </c>
      <c r="G180" s="23">
        <v>3000</v>
      </c>
      <c r="H180" s="16"/>
      <c r="I180" s="43" t="s">
        <v>66</v>
      </c>
    </row>
    <row r="181" spans="1:9" ht="12.75">
      <c r="A181" s="4">
        <v>2</v>
      </c>
      <c r="B181" s="4">
        <v>4</v>
      </c>
      <c r="C181" s="4">
        <v>1</v>
      </c>
      <c r="D181" s="9">
        <v>3</v>
      </c>
      <c r="E181" s="12"/>
      <c r="F181" s="69" t="s">
        <v>206</v>
      </c>
      <c r="G181" s="23">
        <v>0</v>
      </c>
      <c r="H181" s="16"/>
      <c r="I181" s="43"/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>
        <v>1</v>
      </c>
      <c r="F182" s="28" t="s">
        <v>206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4</v>
      </c>
      <c r="E183" s="12"/>
      <c r="F183" s="8" t="s">
        <v>90</v>
      </c>
      <c r="G183" s="23">
        <v>0</v>
      </c>
      <c r="H183" s="16" t="s">
        <v>66</v>
      </c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>
        <v>1</v>
      </c>
      <c r="F184" s="15" t="s">
        <v>207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2</v>
      </c>
      <c r="F185" s="15" t="s">
        <v>208</v>
      </c>
      <c r="G185" s="23">
        <v>0</v>
      </c>
      <c r="H185" s="16"/>
      <c r="I185" s="43" t="s">
        <v>66</v>
      </c>
    </row>
    <row r="186" spans="1:9" ht="12.75">
      <c r="A186" s="4">
        <v>2</v>
      </c>
      <c r="B186" s="4">
        <v>4</v>
      </c>
      <c r="C186" s="4">
        <v>1</v>
      </c>
      <c r="D186" s="9">
        <v>6</v>
      </c>
      <c r="E186" s="12"/>
      <c r="F186" s="8" t="s">
        <v>209</v>
      </c>
      <c r="G186" s="23">
        <v>0</v>
      </c>
      <c r="H186" s="16"/>
      <c r="I186" s="43"/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>
        <v>1</v>
      </c>
      <c r="F187" s="15" t="s">
        <v>210</v>
      </c>
      <c r="G187" s="23">
        <v>0</v>
      </c>
      <c r="H187" s="18"/>
      <c r="I187" s="43"/>
    </row>
    <row r="188" spans="1:9" ht="12.75">
      <c r="A188" s="101">
        <v>2</v>
      </c>
      <c r="B188" s="101">
        <v>4</v>
      </c>
      <c r="C188" s="101">
        <v>2</v>
      </c>
      <c r="D188" s="9"/>
      <c r="E188" s="12"/>
      <c r="F188" s="8" t="s">
        <v>214</v>
      </c>
      <c r="G188" s="47">
        <f>G189</f>
        <v>0</v>
      </c>
      <c r="H188" s="18" t="s">
        <v>66</v>
      </c>
      <c r="I188" s="43"/>
    </row>
    <row r="189" spans="1:9" ht="17.25" customHeight="1">
      <c r="A189" s="4">
        <v>2</v>
      </c>
      <c r="B189" s="4">
        <v>4</v>
      </c>
      <c r="C189" s="4">
        <v>2</v>
      </c>
      <c r="D189" s="9">
        <v>2</v>
      </c>
      <c r="E189" s="12"/>
      <c r="F189" s="69" t="s">
        <v>215</v>
      </c>
      <c r="G189" s="47">
        <f>G190</f>
        <v>0</v>
      </c>
      <c r="H189" s="16"/>
      <c r="I189" s="43" t="s">
        <v>66</v>
      </c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>
        <v>2</v>
      </c>
      <c r="F190" s="28" t="s">
        <v>216</v>
      </c>
      <c r="G190" s="47"/>
      <c r="H190" s="16" t="s">
        <v>66</v>
      </c>
      <c r="I190" s="43"/>
    </row>
    <row r="191" spans="1:9" ht="12.75">
      <c r="A191" s="101">
        <v>2</v>
      </c>
      <c r="B191" s="101">
        <v>4</v>
      </c>
      <c r="C191" s="101">
        <v>7</v>
      </c>
      <c r="D191" s="9"/>
      <c r="E191" s="12"/>
      <c r="F191" s="8" t="s">
        <v>100</v>
      </c>
      <c r="G191" s="91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7</v>
      </c>
      <c r="D192" s="12">
        <v>2</v>
      </c>
      <c r="E192" s="12"/>
      <c r="F192" s="15" t="s">
        <v>217</v>
      </c>
      <c r="G192" s="47"/>
      <c r="H192" s="16"/>
      <c r="I192" s="43" t="s">
        <v>66</v>
      </c>
    </row>
    <row r="193" spans="3:9" ht="12.75">
      <c r="C193" s="12"/>
      <c r="D193" s="12"/>
      <c r="E193" s="12"/>
      <c r="F193" s="8" t="s">
        <v>95</v>
      </c>
      <c r="G193" s="47"/>
      <c r="H193" s="18">
        <f>G177</f>
        <v>3000</v>
      </c>
      <c r="I193" s="43"/>
    </row>
    <row r="194" spans="1:9" ht="15.75">
      <c r="A194" s="102">
        <v>2</v>
      </c>
      <c r="B194" s="102">
        <v>5</v>
      </c>
      <c r="C194" s="102"/>
      <c r="D194" s="71"/>
      <c r="E194" s="71"/>
      <c r="F194" s="57" t="s">
        <v>115</v>
      </c>
      <c r="G194" s="80">
        <f>+G195+G198</f>
        <v>0</v>
      </c>
      <c r="H194" s="16"/>
      <c r="I194" s="43"/>
    </row>
    <row r="195" spans="1:9" ht="12.75">
      <c r="A195" s="101">
        <v>2</v>
      </c>
      <c r="B195" s="101">
        <v>5</v>
      </c>
      <c r="C195" s="101">
        <v>1</v>
      </c>
      <c r="D195" s="9"/>
      <c r="E195" s="12"/>
      <c r="F195" s="8" t="s">
        <v>116</v>
      </c>
      <c r="G195" s="91">
        <f>+G197</f>
        <v>0</v>
      </c>
      <c r="H195" s="16"/>
      <c r="I195" s="43"/>
    </row>
    <row r="196" spans="1:9" ht="12.75">
      <c r="A196" s="4">
        <v>2</v>
      </c>
      <c r="B196" s="4">
        <v>5</v>
      </c>
      <c r="C196" s="4">
        <v>1</v>
      </c>
      <c r="D196" s="9">
        <v>1</v>
      </c>
      <c r="E196" s="12"/>
      <c r="F196" s="15" t="s">
        <v>211</v>
      </c>
      <c r="G196" s="91" t="s">
        <v>66</v>
      </c>
      <c r="H196" s="16" t="s">
        <v>66</v>
      </c>
      <c r="I196" s="43"/>
    </row>
    <row r="197" spans="1:9" ht="12.75">
      <c r="A197" s="4">
        <v>2</v>
      </c>
      <c r="B197" s="4">
        <v>5</v>
      </c>
      <c r="C197" s="4">
        <v>1</v>
      </c>
      <c r="D197" s="9">
        <v>2</v>
      </c>
      <c r="E197" s="12"/>
      <c r="F197" s="15" t="s">
        <v>212</v>
      </c>
      <c r="G197" s="47"/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3</v>
      </c>
      <c r="E198" s="12"/>
      <c r="F198" s="15" t="s">
        <v>213</v>
      </c>
      <c r="G198" s="91">
        <f>+G199</f>
        <v>0</v>
      </c>
      <c r="H198" s="16" t="s">
        <v>66</v>
      </c>
      <c r="I198" s="43" t="s">
        <v>66</v>
      </c>
    </row>
    <row r="199" spans="3:9" ht="12.75">
      <c r="C199" s="12"/>
      <c r="D199" s="12"/>
      <c r="E199" s="12"/>
      <c r="F199" s="15"/>
      <c r="G199" s="47"/>
      <c r="H199" s="2"/>
      <c r="I199" s="43" t="s">
        <v>66</v>
      </c>
    </row>
    <row r="200" spans="3:9" ht="18.75" customHeight="1">
      <c r="C200" s="12"/>
      <c r="D200" s="12"/>
      <c r="E200" s="12"/>
      <c r="F200" s="8" t="s">
        <v>117</v>
      </c>
      <c r="G200" s="47"/>
      <c r="H200" s="18">
        <f>G202+G207+G209+G212</f>
        <v>459194</v>
      </c>
      <c r="I200" s="43"/>
    </row>
    <row r="201" spans="1:9" ht="15.75">
      <c r="A201" s="102">
        <v>2</v>
      </c>
      <c r="B201" s="102">
        <v>6</v>
      </c>
      <c r="C201" s="102"/>
      <c r="D201" s="105"/>
      <c r="E201" s="58"/>
      <c r="F201" s="57" t="s">
        <v>218</v>
      </c>
      <c r="G201" s="54">
        <f>G202+G212</f>
        <v>459194</v>
      </c>
      <c r="H201" s="18"/>
      <c r="I201" s="43"/>
    </row>
    <row r="202" spans="1:9" ht="12.75">
      <c r="A202" s="101">
        <v>2</v>
      </c>
      <c r="B202" s="101">
        <v>6</v>
      </c>
      <c r="C202" s="101">
        <v>1</v>
      </c>
      <c r="D202" s="9"/>
      <c r="E202" s="12"/>
      <c r="F202" s="8" t="s">
        <v>219</v>
      </c>
      <c r="G202" s="22">
        <f>+G203+G204+G205</f>
        <v>41111</v>
      </c>
      <c r="H202" s="18" t="s">
        <v>66</v>
      </c>
      <c r="I202" s="43"/>
    </row>
    <row r="203" spans="1:9" ht="12.75">
      <c r="A203" s="4">
        <v>2</v>
      </c>
      <c r="B203" s="4">
        <v>6</v>
      </c>
      <c r="C203" s="4">
        <v>1</v>
      </c>
      <c r="D203" s="9">
        <v>1</v>
      </c>
      <c r="E203" s="12"/>
      <c r="F203" s="15" t="s">
        <v>220</v>
      </c>
      <c r="G203" s="23">
        <v>41111</v>
      </c>
      <c r="H203" s="18" t="s">
        <v>66</v>
      </c>
      <c r="I203" s="43" t="s">
        <v>66</v>
      </c>
    </row>
    <row r="204" spans="1:9" ht="12.75">
      <c r="A204" s="4">
        <v>2</v>
      </c>
      <c r="B204" s="4">
        <v>6</v>
      </c>
      <c r="C204" s="4">
        <v>1</v>
      </c>
      <c r="D204" s="9">
        <v>3</v>
      </c>
      <c r="E204" s="12"/>
      <c r="F204" s="15" t="s">
        <v>221</v>
      </c>
      <c r="G204" s="23">
        <v>0</v>
      </c>
      <c r="H204" s="18"/>
      <c r="I204" s="43"/>
    </row>
    <row r="205" spans="1:9" ht="12.75">
      <c r="A205" s="4">
        <v>2</v>
      </c>
      <c r="B205" s="4">
        <v>6</v>
      </c>
      <c r="C205" s="4">
        <v>1</v>
      </c>
      <c r="D205" s="9">
        <v>5</v>
      </c>
      <c r="E205" s="12"/>
      <c r="F205" s="8" t="s">
        <v>222</v>
      </c>
      <c r="G205" s="22">
        <v>0</v>
      </c>
      <c r="H205" s="18">
        <f>+G194</f>
        <v>0</v>
      </c>
      <c r="I205" s="43" t="s">
        <v>66</v>
      </c>
    </row>
    <row r="206" spans="1:9" ht="12.75">
      <c r="A206" s="4">
        <v>2</v>
      </c>
      <c r="B206" s="4">
        <v>6</v>
      </c>
      <c r="C206" s="4">
        <v>1</v>
      </c>
      <c r="D206" s="9">
        <v>5</v>
      </c>
      <c r="E206" s="12">
        <v>1</v>
      </c>
      <c r="F206" s="28" t="s">
        <v>223</v>
      </c>
      <c r="G206" s="23">
        <v>0</v>
      </c>
      <c r="H206" s="16" t="s">
        <v>66</v>
      </c>
      <c r="I206" s="43" t="s">
        <v>66</v>
      </c>
    </row>
    <row r="207" spans="1:10" ht="18" customHeight="1">
      <c r="A207" s="101">
        <v>2</v>
      </c>
      <c r="B207" s="101">
        <v>6</v>
      </c>
      <c r="C207" s="101">
        <v>4</v>
      </c>
      <c r="D207" s="12"/>
      <c r="E207" s="12"/>
      <c r="F207" s="69" t="s">
        <v>224</v>
      </c>
      <c r="G207" s="23">
        <f>G208</f>
        <v>0</v>
      </c>
      <c r="H207" s="16" t="s">
        <v>66</v>
      </c>
      <c r="I207" s="43" t="s">
        <v>66</v>
      </c>
      <c r="J207" s="45"/>
    </row>
    <row r="208" spans="1:10" ht="15" customHeight="1">
      <c r="A208" s="4">
        <v>2</v>
      </c>
      <c r="B208" s="4">
        <v>6</v>
      </c>
      <c r="C208" s="4">
        <v>4</v>
      </c>
      <c r="D208" s="12">
        <v>1</v>
      </c>
      <c r="E208" s="12">
        <v>1</v>
      </c>
      <c r="F208" s="28" t="s">
        <v>225</v>
      </c>
      <c r="G208" s="23">
        <v>0</v>
      </c>
      <c r="H208" s="16"/>
      <c r="I208" s="43"/>
      <c r="J208" s="45"/>
    </row>
    <row r="209" spans="1:10" ht="12.75" customHeight="1">
      <c r="A209" s="101">
        <v>2</v>
      </c>
      <c r="B209" s="101">
        <v>6</v>
      </c>
      <c r="C209" s="101">
        <v>5</v>
      </c>
      <c r="D209" s="12"/>
      <c r="E209" s="12"/>
      <c r="F209" s="69" t="s">
        <v>226</v>
      </c>
      <c r="G209" s="22">
        <f>G210</f>
        <v>0</v>
      </c>
      <c r="H209" s="16" t="s">
        <v>66</v>
      </c>
      <c r="I209" s="43"/>
      <c r="J209" s="45"/>
    </row>
    <row r="210" spans="1:10" ht="12.75" customHeight="1">
      <c r="A210" s="4">
        <v>2</v>
      </c>
      <c r="B210" s="4">
        <v>6</v>
      </c>
      <c r="C210" s="4">
        <v>5</v>
      </c>
      <c r="D210" s="9">
        <v>5</v>
      </c>
      <c r="E210" s="12"/>
      <c r="F210" s="69" t="s">
        <v>227</v>
      </c>
      <c r="G210" s="22">
        <f>G211</f>
        <v>0</v>
      </c>
      <c r="H210" s="16"/>
      <c r="I210" s="43"/>
      <c r="J210" s="45"/>
    </row>
    <row r="211" spans="1:10" ht="12.75" customHeight="1">
      <c r="A211" s="4">
        <v>2</v>
      </c>
      <c r="B211" s="4">
        <v>6</v>
      </c>
      <c r="C211" s="4">
        <v>5</v>
      </c>
      <c r="D211" s="9">
        <v>5</v>
      </c>
      <c r="E211" s="12">
        <v>1</v>
      </c>
      <c r="F211" s="28" t="s">
        <v>227</v>
      </c>
      <c r="G211" s="23"/>
      <c r="H211" s="16"/>
      <c r="I211" s="43"/>
      <c r="J211" s="45"/>
    </row>
    <row r="212" spans="1:10" ht="12.75" customHeight="1">
      <c r="A212" s="101">
        <v>2</v>
      </c>
      <c r="B212" s="101">
        <v>6</v>
      </c>
      <c r="C212" s="101">
        <v>8</v>
      </c>
      <c r="D212" s="12"/>
      <c r="E212" s="12"/>
      <c r="F212" s="69" t="s">
        <v>228</v>
      </c>
      <c r="G212" s="22">
        <f>G213</f>
        <v>418083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8</v>
      </c>
      <c r="D213" s="12">
        <v>3</v>
      </c>
      <c r="E213" s="12"/>
      <c r="F213" s="69" t="s">
        <v>229</v>
      </c>
      <c r="G213" s="22">
        <f>G214</f>
        <v>418083</v>
      </c>
      <c r="H213" s="16"/>
      <c r="I213" s="43"/>
      <c r="J213" s="45"/>
    </row>
    <row r="214" spans="1:10" ht="12.75" customHeight="1">
      <c r="A214" s="4">
        <v>2</v>
      </c>
      <c r="B214" s="4">
        <v>6</v>
      </c>
      <c r="C214" s="4">
        <v>8</v>
      </c>
      <c r="D214" s="9">
        <v>3</v>
      </c>
      <c r="E214" s="12">
        <v>1</v>
      </c>
      <c r="F214" s="28" t="s">
        <v>230</v>
      </c>
      <c r="G214" s="23">
        <v>418083</v>
      </c>
      <c r="H214" s="16" t="s">
        <v>66</v>
      </c>
      <c r="I214" s="43" t="s">
        <v>66</v>
      </c>
      <c r="J214" s="45"/>
    </row>
    <row r="215" spans="1:10" ht="12.75" customHeight="1">
      <c r="A215" s="4">
        <v>2</v>
      </c>
      <c r="B215" s="4">
        <v>6</v>
      </c>
      <c r="C215" s="4">
        <v>8</v>
      </c>
      <c r="D215" s="9">
        <v>8</v>
      </c>
      <c r="E215" s="12"/>
      <c r="F215" s="69" t="s">
        <v>231</v>
      </c>
      <c r="G215" s="23">
        <v>0</v>
      </c>
      <c r="H215" s="16" t="s">
        <v>66</v>
      </c>
      <c r="I215" s="43"/>
      <c r="J215" s="45"/>
    </row>
    <row r="216" spans="1:10" ht="12.75" customHeight="1">
      <c r="A216" s="4"/>
      <c r="B216" s="4"/>
      <c r="C216" s="4"/>
      <c r="D216" s="9"/>
      <c r="E216" s="12"/>
      <c r="F216" s="69"/>
      <c r="G216" s="23"/>
      <c r="H216" s="16"/>
      <c r="I216" s="43"/>
      <c r="J216" s="45"/>
    </row>
    <row r="217" spans="1:10" ht="12.75" customHeight="1">
      <c r="A217" s="4">
        <v>2</v>
      </c>
      <c r="B217" s="4">
        <v>7</v>
      </c>
      <c r="C217" s="4"/>
      <c r="D217" s="9"/>
      <c r="E217" s="12"/>
      <c r="F217" s="69" t="s">
        <v>248</v>
      </c>
      <c r="G217" s="23">
        <f>G218</f>
        <v>422726</v>
      </c>
      <c r="H217" s="18">
        <f>G218</f>
        <v>422726</v>
      </c>
      <c r="I217" s="43"/>
      <c r="J217" s="45"/>
    </row>
    <row r="218" spans="1:10" ht="12.75" customHeight="1">
      <c r="A218" s="4">
        <v>2</v>
      </c>
      <c r="B218" s="4">
        <v>7</v>
      </c>
      <c r="C218" s="4">
        <v>1</v>
      </c>
      <c r="D218" s="9"/>
      <c r="E218" s="12"/>
      <c r="F218" s="69" t="s">
        <v>246</v>
      </c>
      <c r="G218" s="22">
        <f>G219</f>
        <v>422726</v>
      </c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>
        <v>1</v>
      </c>
      <c r="D219" s="9">
        <v>2</v>
      </c>
      <c r="E219" s="12"/>
      <c r="F219" s="69" t="s">
        <v>247</v>
      </c>
      <c r="G219" s="23">
        <v>422726</v>
      </c>
      <c r="H219" s="16"/>
      <c r="I219" s="43"/>
      <c r="J219" s="45"/>
    </row>
    <row r="220" spans="1:10" ht="12.75" customHeight="1">
      <c r="A220" s="4"/>
      <c r="B220" s="4"/>
      <c r="C220" s="4"/>
      <c r="D220" s="9"/>
      <c r="E220" s="12"/>
      <c r="F220" s="69"/>
      <c r="G220" s="23"/>
      <c r="H220" s="16"/>
      <c r="I220" s="43"/>
      <c r="J220" s="45"/>
    </row>
    <row r="221" spans="3:10" ht="12.75" customHeight="1">
      <c r="C221" s="12"/>
      <c r="D221" s="12"/>
      <c r="E221" s="12"/>
      <c r="F221" s="8" t="s">
        <v>232</v>
      </c>
      <c r="G221" s="23"/>
      <c r="H221" s="18"/>
      <c r="I221" s="43"/>
      <c r="J221" s="45"/>
    </row>
    <row r="222" spans="3:10" ht="12.75" customHeight="1">
      <c r="C222" s="12"/>
      <c r="D222" s="12"/>
      <c r="E222" s="12"/>
      <c r="F222" s="8"/>
      <c r="G222" s="23"/>
      <c r="H222" s="16"/>
      <c r="I222" s="43"/>
      <c r="J222" s="45"/>
    </row>
    <row r="223" spans="1:10" ht="12.75" customHeight="1">
      <c r="A223" s="102">
        <v>3</v>
      </c>
      <c r="B223" s="102">
        <v>2</v>
      </c>
      <c r="C223" s="102">
        <v>2</v>
      </c>
      <c r="D223" s="105"/>
      <c r="E223" s="71"/>
      <c r="F223" s="78" t="s">
        <v>92</v>
      </c>
      <c r="G223" s="22">
        <v>0</v>
      </c>
      <c r="H223" s="16"/>
      <c r="I223" s="43"/>
      <c r="J223" s="45"/>
    </row>
    <row r="224" spans="1:10" ht="12.75" customHeight="1">
      <c r="A224" s="4">
        <v>3</v>
      </c>
      <c r="B224" s="4">
        <v>2</v>
      </c>
      <c r="C224" s="4">
        <v>2</v>
      </c>
      <c r="D224" s="9">
        <v>1</v>
      </c>
      <c r="E224" s="12"/>
      <c r="F224" s="82" t="s">
        <v>233</v>
      </c>
      <c r="G224" s="22">
        <v>0</v>
      </c>
      <c r="H224" s="16"/>
      <c r="I224" s="43"/>
      <c r="J224" s="45"/>
    </row>
    <row r="225" spans="1:10" ht="12.75" customHeight="1">
      <c r="A225" s="4">
        <v>3</v>
      </c>
      <c r="B225" s="4">
        <v>2</v>
      </c>
      <c r="C225" s="4">
        <v>2</v>
      </c>
      <c r="D225" s="9">
        <v>1</v>
      </c>
      <c r="E225" s="12">
        <v>1</v>
      </c>
      <c r="F225" s="76" t="s">
        <v>234</v>
      </c>
      <c r="G225" s="23">
        <v>0</v>
      </c>
      <c r="H225" s="16" t="s">
        <v>66</v>
      </c>
      <c r="I225" s="43" t="s">
        <v>66</v>
      </c>
      <c r="J225" s="45"/>
    </row>
    <row r="226" spans="3:10" ht="12.75" customHeight="1">
      <c r="C226" s="12"/>
      <c r="D226" s="9"/>
      <c r="E226" s="12"/>
      <c r="F226" s="28"/>
      <c r="G226" s="23"/>
      <c r="H226" s="16"/>
      <c r="I226" s="43" t="s">
        <v>66</v>
      </c>
      <c r="J226" s="45"/>
    </row>
    <row r="227" spans="3:10" ht="12.75" customHeight="1">
      <c r="C227" s="12"/>
      <c r="D227" s="12"/>
      <c r="E227" s="12"/>
      <c r="F227" s="8" t="s">
        <v>97</v>
      </c>
      <c r="G227" s="23"/>
      <c r="H227" s="18">
        <f>+G223</f>
        <v>0</v>
      </c>
      <c r="I227" s="43" t="s">
        <v>66</v>
      </c>
      <c r="J227" s="45"/>
    </row>
    <row r="228" spans="3:10" ht="12.75" customHeight="1">
      <c r="C228" s="72"/>
      <c r="D228" s="12"/>
      <c r="E228" s="12"/>
      <c r="G228" s="74"/>
      <c r="H228" s="16" t="s">
        <v>66</v>
      </c>
      <c r="I228" s="43" t="s">
        <v>66</v>
      </c>
      <c r="J228" s="45"/>
    </row>
    <row r="229" spans="3:10" ht="12.75" customHeight="1">
      <c r="C229" s="72"/>
      <c r="D229" s="12"/>
      <c r="E229" s="12"/>
      <c r="G229" s="79"/>
      <c r="H229" s="16"/>
      <c r="I229" s="43"/>
      <c r="J229" s="45"/>
    </row>
    <row r="230" spans="1:10" ht="18" customHeight="1">
      <c r="A230" s="102">
        <v>2</v>
      </c>
      <c r="B230" s="102">
        <v>9</v>
      </c>
      <c r="C230" s="104"/>
      <c r="D230" s="58"/>
      <c r="E230" s="58"/>
      <c r="F230" s="57" t="s">
        <v>93</v>
      </c>
      <c r="G230" s="74">
        <f>G231+G233</f>
        <v>0</v>
      </c>
      <c r="I230" s="43"/>
      <c r="J230" s="45"/>
    </row>
    <row r="231" spans="1:10" ht="18" customHeight="1">
      <c r="A231" s="101">
        <v>2</v>
      </c>
      <c r="B231" s="101">
        <v>9</v>
      </c>
      <c r="C231" s="101">
        <v>1</v>
      </c>
      <c r="D231" s="12"/>
      <c r="E231" s="12"/>
      <c r="F231" s="8" t="s">
        <v>94</v>
      </c>
      <c r="G231" s="74">
        <f>+G232</f>
        <v>0</v>
      </c>
      <c r="H231" s="16"/>
      <c r="I231" s="43"/>
      <c r="J231" s="45"/>
    </row>
    <row r="232" spans="1:10" ht="18" customHeight="1">
      <c r="A232" s="4">
        <v>2</v>
      </c>
      <c r="B232" s="4">
        <v>9</v>
      </c>
      <c r="C232" s="4">
        <v>1</v>
      </c>
      <c r="D232" s="12">
        <v>1</v>
      </c>
      <c r="E232" s="12"/>
      <c r="F232" s="76" t="s">
        <v>235</v>
      </c>
      <c r="G232" s="79"/>
      <c r="H232" s="16"/>
      <c r="I232" s="43"/>
      <c r="J232" s="45"/>
    </row>
    <row r="233" spans="1:10" ht="12" customHeight="1">
      <c r="A233" s="101">
        <v>2</v>
      </c>
      <c r="B233" s="101">
        <v>9</v>
      </c>
      <c r="C233" s="101">
        <v>4</v>
      </c>
      <c r="D233" s="12"/>
      <c r="E233" s="12"/>
      <c r="F233" s="8" t="s">
        <v>236</v>
      </c>
      <c r="G233" s="74">
        <f>+G234</f>
        <v>0</v>
      </c>
      <c r="H233" s="16"/>
      <c r="I233" s="43"/>
      <c r="J233" s="45"/>
    </row>
    <row r="234" spans="1:10" ht="12" customHeight="1">
      <c r="A234" s="4">
        <v>2</v>
      </c>
      <c r="B234" s="4">
        <v>9</v>
      </c>
      <c r="C234" s="4">
        <v>4</v>
      </c>
      <c r="D234" s="12">
        <v>1</v>
      </c>
      <c r="E234" s="12"/>
      <c r="F234" s="76" t="s">
        <v>237</v>
      </c>
      <c r="G234" s="74"/>
      <c r="H234" s="18"/>
      <c r="I234" s="43"/>
      <c r="J234" s="45"/>
    </row>
    <row r="235" spans="3:10" ht="20.25" customHeight="1">
      <c r="C235" s="72"/>
      <c r="D235" s="12"/>
      <c r="E235" s="12"/>
      <c r="F235" s="8" t="s">
        <v>98</v>
      </c>
      <c r="G235" s="74">
        <f>+G236</f>
        <v>0</v>
      </c>
      <c r="H235" s="18">
        <f>+G230</f>
        <v>0</v>
      </c>
      <c r="I235" s="43" t="s">
        <v>66</v>
      </c>
      <c r="J235" s="45"/>
    </row>
    <row r="236" spans="2:10" ht="12" customHeight="1">
      <c r="B236" s="2" t="s">
        <v>66</v>
      </c>
      <c r="C236" s="72"/>
      <c r="D236" s="12"/>
      <c r="E236" s="12"/>
      <c r="F236" s="76"/>
      <c r="G236" s="79"/>
      <c r="H236" s="16"/>
      <c r="I236" s="43"/>
      <c r="J236" s="45" t="s">
        <v>66</v>
      </c>
    </row>
    <row r="237" spans="3:10" ht="12" customHeight="1">
      <c r="C237" s="59"/>
      <c r="D237" s="59"/>
      <c r="E237" s="59"/>
      <c r="F237" s="57" t="s">
        <v>37</v>
      </c>
      <c r="G237" s="60"/>
      <c r="H237" s="16"/>
      <c r="I237" s="43"/>
      <c r="J237" s="45"/>
    </row>
    <row r="238" spans="3:10" ht="12" customHeight="1">
      <c r="C238" s="59"/>
      <c r="D238" s="59"/>
      <c r="E238" s="59"/>
      <c r="F238" s="57" t="s">
        <v>38</v>
      </c>
      <c r="G238" s="60"/>
      <c r="H238" s="16"/>
      <c r="I238" s="43"/>
      <c r="J238" s="45"/>
    </row>
    <row r="239" spans="6:10" ht="12" customHeight="1">
      <c r="F239" s="13"/>
      <c r="H239" s="16"/>
      <c r="I239" s="43"/>
      <c r="J239" s="45"/>
    </row>
    <row r="240" spans="1:10" ht="12" customHeight="1">
      <c r="A240" s="2" t="s">
        <v>66</v>
      </c>
      <c r="F240" s="14" t="s">
        <v>53</v>
      </c>
      <c r="H240" s="18"/>
      <c r="I240" s="43"/>
      <c r="J240" s="45"/>
    </row>
    <row r="241" spans="6:10" ht="12" customHeight="1">
      <c r="F241" s="42">
        <v>41820</v>
      </c>
      <c r="H241" s="16"/>
      <c r="I241" s="43"/>
      <c r="J241" s="45"/>
    </row>
    <row r="242" spans="8:9" ht="21" customHeight="1">
      <c r="H242" s="61">
        <f>SUM(H24:H235)</f>
        <v>21166493</v>
      </c>
      <c r="I242" s="43"/>
    </row>
    <row r="243" spans="8:9" ht="21" customHeight="1" thickBot="1">
      <c r="H243" s="62">
        <f>+H20-H242</f>
        <v>30546150</v>
      </c>
      <c r="I243" s="43"/>
    </row>
    <row r="244" ht="13.5" thickTop="1"/>
    <row r="246" ht="12.75">
      <c r="D246" s="2" t="s">
        <v>66</v>
      </c>
    </row>
    <row r="247" spans="8:10" ht="12.75">
      <c r="H247" s="45"/>
      <c r="J247" s="26"/>
    </row>
    <row r="251" ht="12.75">
      <c r="F251" s="2" t="s">
        <v>66</v>
      </c>
    </row>
    <row r="258" ht="13.5" thickBot="1"/>
    <row r="259" spans="9:11" ht="12.75">
      <c r="I259" s="111" t="s">
        <v>43</v>
      </c>
      <c r="J259" s="112"/>
      <c r="K259" s="113"/>
    </row>
    <row r="260" spans="9:11" ht="12.75">
      <c r="I260" s="108" t="s">
        <v>44</v>
      </c>
      <c r="J260" s="109"/>
      <c r="K260" s="110"/>
    </row>
    <row r="261" spans="9:11" ht="12.75">
      <c r="I261" s="108" t="s">
        <v>245</v>
      </c>
      <c r="J261" s="109"/>
      <c r="K261" s="110"/>
    </row>
    <row r="262" spans="9:11" ht="12.75">
      <c r="I262" s="92"/>
      <c r="J262" s="16"/>
      <c r="K262" s="93"/>
    </row>
    <row r="263" spans="9:11" ht="12.75">
      <c r="I263" s="92"/>
      <c r="J263" s="16"/>
      <c r="K263" s="93"/>
    </row>
    <row r="264" spans="9:11" ht="12.75">
      <c r="I264" s="94" t="str">
        <f>+C20</f>
        <v>DISPONIBLE PARA EL PERIODO</v>
      </c>
      <c r="J264" s="18">
        <f>+H20</f>
        <v>51712643</v>
      </c>
      <c r="K264" s="93"/>
    </row>
    <row r="265" spans="9:11" ht="12.75">
      <c r="I265" s="92" t="s">
        <v>23</v>
      </c>
      <c r="J265" s="16">
        <f>+G24</f>
        <v>14404439</v>
      </c>
      <c r="K265" s="95">
        <f>+J265/J274</f>
        <v>0.6805302607285959</v>
      </c>
    </row>
    <row r="266" spans="9:11" ht="12.75">
      <c r="I266" s="92" t="s">
        <v>24</v>
      </c>
      <c r="J266" s="16">
        <f>+G59</f>
        <v>5616221</v>
      </c>
      <c r="K266" s="95">
        <f>+J266/J274</f>
        <v>0.2653354525948158</v>
      </c>
    </row>
    <row r="267" spans="9:11" ht="12.75">
      <c r="I267" s="92" t="s">
        <v>25</v>
      </c>
      <c r="J267" s="16">
        <f>+G122</f>
        <v>260913</v>
      </c>
      <c r="K267" s="95">
        <f>+J267/J274</f>
        <v>0.012326699562369637</v>
      </c>
    </row>
    <row r="268" spans="9:11" ht="12.75">
      <c r="I268" s="92" t="s">
        <v>61</v>
      </c>
      <c r="J268" s="16">
        <f>G177</f>
        <v>3000</v>
      </c>
      <c r="K268" s="95">
        <f>+J268/J274</f>
        <v>0.0001417334463484338</v>
      </c>
    </row>
    <row r="269" spans="9:11" ht="12.75">
      <c r="I269" s="92" t="s">
        <v>118</v>
      </c>
      <c r="J269" s="16">
        <f>+G194</f>
        <v>0</v>
      </c>
      <c r="K269" s="95">
        <f>+J269/J274</f>
        <v>0</v>
      </c>
    </row>
    <row r="270" spans="9:12" ht="12.75">
      <c r="I270" s="92" t="s">
        <v>58</v>
      </c>
      <c r="J270" s="16">
        <f>+G201</f>
        <v>459194</v>
      </c>
      <c r="K270" s="95">
        <f>+J270/J274</f>
        <v>0.021694382720840906</v>
      </c>
      <c r="L270" s="2" t="s">
        <v>66</v>
      </c>
    </row>
    <row r="271" spans="9:11" ht="12.75">
      <c r="I271" s="92" t="s">
        <v>246</v>
      </c>
      <c r="J271" s="16">
        <f>+G217</f>
        <v>422726</v>
      </c>
      <c r="K271" s="95">
        <f>+J271/J275</f>
        <v>0.013838928964861365</v>
      </c>
    </row>
    <row r="272" spans="9:11" ht="12.75">
      <c r="I272" s="92" t="s">
        <v>101</v>
      </c>
      <c r="J272" s="16">
        <f>+G223</f>
        <v>0</v>
      </c>
      <c r="K272" s="95">
        <f>+J272/J274</f>
        <v>0</v>
      </c>
    </row>
    <row r="273" spans="9:11" ht="12.75">
      <c r="I273" s="92" t="s">
        <v>106</v>
      </c>
      <c r="J273" s="16">
        <f>+G230</f>
        <v>0</v>
      </c>
      <c r="K273" s="95" t="s">
        <v>66</v>
      </c>
    </row>
    <row r="274" spans="9:11" ht="12.75">
      <c r="I274" s="94" t="s">
        <v>32</v>
      </c>
      <c r="J274" s="18">
        <f>SUM(J265:J273)</f>
        <v>21166493</v>
      </c>
      <c r="K274" s="95">
        <f>SUM(K265:K273)</f>
        <v>0.9938674580178319</v>
      </c>
    </row>
    <row r="275" spans="9:11" ht="12.75">
      <c r="I275" s="94" t="s">
        <v>33</v>
      </c>
      <c r="J275" s="18">
        <f>+J264-J274</f>
        <v>30546150</v>
      </c>
      <c r="K275" s="95"/>
    </row>
    <row r="276" spans="9:11" ht="12.75">
      <c r="I276" s="92"/>
      <c r="J276" s="96"/>
      <c r="K276" s="93"/>
    </row>
    <row r="277" spans="9:11" ht="12.75">
      <c r="I277" s="92"/>
      <c r="J277" s="16"/>
      <c r="K277" s="93"/>
    </row>
    <row r="278" spans="9:11" ht="12.75">
      <c r="I278" s="92"/>
      <c r="J278" s="16"/>
      <c r="K278" s="93"/>
    </row>
    <row r="279" spans="9:11" ht="12.75">
      <c r="I279" s="92"/>
      <c r="J279" s="16"/>
      <c r="K279" s="93"/>
    </row>
    <row r="280" spans="9:11" ht="12.75">
      <c r="I280" s="92"/>
      <c r="J280" s="16"/>
      <c r="K280" s="93"/>
    </row>
    <row r="281" spans="9:11" ht="13.5" thickBot="1">
      <c r="I281" s="97"/>
      <c r="J281" s="98"/>
      <c r="K281" s="99"/>
    </row>
  </sheetData>
  <sheetProtection/>
  <mergeCells count="7">
    <mergeCell ref="I261:K261"/>
    <mergeCell ref="I259:K259"/>
    <mergeCell ref="C12:H12"/>
    <mergeCell ref="C13:H13"/>
    <mergeCell ref="C14:H14"/>
    <mergeCell ref="I260:K260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6" max="7" man="1"/>
    <brk id="187" max="7" man="1"/>
    <brk id="247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4" activePane="bottomLeft" state="frozen"/>
      <selection pane="topLeft" activeCell="A1" sqref="A1"/>
      <selection pane="bottomLeft" activeCell="A29" sqref="A29:C2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6" t="s">
        <v>107</v>
      </c>
    </row>
    <row r="2" spans="1:7" ht="33">
      <c r="A2" s="87"/>
      <c r="B2" s="87"/>
      <c r="C2" s="87"/>
      <c r="D2" s="87" t="s">
        <v>108</v>
      </c>
      <c r="E2" s="87"/>
      <c r="F2" s="87"/>
      <c r="G2" s="87"/>
    </row>
    <row r="3" spans="1:4" ht="25.5">
      <c r="A3" s="25"/>
      <c r="B3" s="6"/>
      <c r="C3" s="88" t="s">
        <v>109</v>
      </c>
      <c r="D3" s="3"/>
    </row>
    <row r="4" spans="1:4" ht="12.75">
      <c r="A4" s="6"/>
      <c r="C4" s="6"/>
      <c r="D4" s="89" t="s">
        <v>110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0" t="s">
        <v>103</v>
      </c>
      <c r="B8" s="120"/>
      <c r="C8" s="120"/>
      <c r="D8" s="120"/>
      <c r="E8" s="120"/>
      <c r="F8" s="120"/>
      <c r="G8" s="120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4" t="s">
        <v>30</v>
      </c>
      <c r="B10" s="114"/>
      <c r="C10" s="114"/>
      <c r="D10" s="114"/>
      <c r="E10" s="114"/>
      <c r="F10" s="114"/>
      <c r="G10" s="114"/>
    </row>
    <row r="11" spans="1:7" ht="15.75">
      <c r="A11" s="114" t="s">
        <v>240</v>
      </c>
      <c r="B11" s="114"/>
      <c r="C11" s="114"/>
      <c r="D11" s="114"/>
      <c r="E11" s="114"/>
      <c r="F11" s="114"/>
      <c r="G11" s="114"/>
    </row>
    <row r="12" spans="1:7" ht="15.75">
      <c r="A12" s="114" t="s">
        <v>11</v>
      </c>
      <c r="B12" s="114"/>
      <c r="C12" s="114"/>
      <c r="D12" s="114"/>
      <c r="E12" s="114"/>
      <c r="F12" s="114"/>
      <c r="G12" s="114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4" t="s">
        <v>35</v>
      </c>
      <c r="B17" s="114"/>
      <c r="C17" s="114"/>
      <c r="D17" s="114"/>
      <c r="E17" s="114"/>
      <c r="F17" s="114"/>
      <c r="G17" s="114"/>
    </row>
    <row r="18" spans="1:7" ht="15.75">
      <c r="A18" s="114"/>
      <c r="B18" s="114"/>
      <c r="C18" s="114"/>
      <c r="D18" s="114"/>
      <c r="E18" s="114"/>
      <c r="F18" s="114"/>
      <c r="G18" s="11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1" t="s">
        <v>27</v>
      </c>
      <c r="B21" s="121"/>
      <c r="C21" s="121"/>
      <c r="D21" s="121"/>
      <c r="E21" s="32"/>
      <c r="F21" s="32"/>
      <c r="G21" s="31" t="s">
        <v>28</v>
      </c>
    </row>
    <row r="22" spans="1:7" ht="43.5" customHeight="1">
      <c r="A22" s="117" t="s">
        <v>241</v>
      </c>
      <c r="B22" s="117"/>
      <c r="C22" s="117"/>
      <c r="D22" s="117"/>
      <c r="E22" s="34"/>
      <c r="F22" s="34"/>
      <c r="G22" s="38">
        <v>31172826</v>
      </c>
    </row>
    <row r="23" spans="1:7" ht="40.5" customHeight="1">
      <c r="A23" s="117" t="s">
        <v>64</v>
      </c>
      <c r="B23" s="117"/>
      <c r="C23" s="117"/>
      <c r="D23" s="117"/>
      <c r="E23" s="34"/>
      <c r="F23" s="35"/>
      <c r="G23" s="39">
        <v>20539817</v>
      </c>
    </row>
    <row r="24" spans="1:7" ht="30" customHeight="1">
      <c r="A24" s="118" t="s">
        <v>40</v>
      </c>
      <c r="B24" s="118"/>
      <c r="C24" s="118"/>
      <c r="D24" s="118"/>
      <c r="E24" s="35"/>
      <c r="F24" s="35"/>
      <c r="G24" s="40">
        <f>+G22+G23</f>
        <v>51712643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8" t="s">
        <v>29</v>
      </c>
      <c r="B26" s="118"/>
      <c r="C26" s="36"/>
      <c r="D26" s="35"/>
      <c r="E26" s="35"/>
      <c r="F26" s="35"/>
      <c r="G26" s="35"/>
    </row>
    <row r="27" spans="1:7" ht="30" customHeight="1">
      <c r="A27" s="119" t="s">
        <v>31</v>
      </c>
      <c r="B27" s="119"/>
      <c r="C27" s="119"/>
      <c r="D27" s="119"/>
      <c r="E27" s="35"/>
      <c r="F27" s="38"/>
      <c r="G27" s="38">
        <v>21166493</v>
      </c>
    </row>
    <row r="28" spans="1:7" ht="30" customHeight="1" thickBot="1">
      <c r="A28" s="116" t="s">
        <v>249</v>
      </c>
      <c r="B28" s="116"/>
      <c r="C28" s="116"/>
      <c r="D28" s="116"/>
      <c r="E28" s="38"/>
      <c r="F28" s="37"/>
      <c r="G28" s="41">
        <f>+G24-G27</f>
        <v>30546150</v>
      </c>
    </row>
    <row r="29" spans="1:7" ht="30" customHeight="1" thickTop="1">
      <c r="A29" s="116"/>
      <c r="B29" s="116"/>
      <c r="C29" s="11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yu.mendez</cp:lastModifiedBy>
  <cp:lastPrinted>2010-01-18T16:22:49Z</cp:lastPrinted>
  <dcterms:created xsi:type="dcterms:W3CDTF">2006-01-17T19:13:45Z</dcterms:created>
  <dcterms:modified xsi:type="dcterms:W3CDTF">2014-07-17T13:20:16Z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