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'ejecucion'!$A$1:$H$262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<sst xmlns="http://schemas.openxmlformats.org/spreadsheetml/2006/main" count="365" uniqueCount="258">
  <si>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</si>
  <si>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</si>
  <si>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</si>
  <si>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</si>
  <si>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</si>
  <si>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</si>
  <si>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</si>
  <si>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</si>
  <si>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</si>
  <si>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</si>
  <si>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</si>
  <si>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</si>
  <si>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</si>
  <si>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</si>
  <si>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</si>
  <si>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</si>
  <si>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</si>
  <si>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</si>
  <si>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</si>
  <si>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</si>
  <si>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</si>
  <si>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</si>
  <si>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</si>
  <si>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</si>
  <si>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</si>
  <si>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</si>
  <si>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</si>
  <si>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</si>
  <si>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</si>
  <si>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</si>
  <si>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</si>
  <si>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</si>
  <si>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</si>
  <si>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</si>
  <si>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</si>
  <si>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</si>
  <si>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</si>
  <si>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</si>
  <si>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</si>
  <si>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</si>
  <si>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</si>
  <si>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</si>
  <si>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</si>
  <si>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</si>
  <si>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</si>
  <si>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</si>
  <si>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</si>
  <si>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</si>
  <si>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</si>
  <si>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</si>
  <si>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</si>
  <si>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</si>
  <si>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</si>
  <si>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</si>
  <si>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</si>
  <si>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</si>
  <si>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</si>
  <si>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</si>
  <si>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</si>
  <si>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</si>
  <si>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</si>
  <si>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</si>
  <si>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</si>
  <si>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</si>
  <si>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</si>
  <si>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</si>
  <si>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</si>
  <si>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</si>
  <si>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</si>
  <si>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</si>
  <si>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</si>
  <si>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</si>
  <si>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</si>
  <si>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</si>
  <si>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</si>
  <si>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</si>
  <si>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</si>
  <si>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</si>
  <si>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</si>
  <si>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</si>
  <si>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</si>
  <si>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</si>
  <si>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</si>
  <si>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</si>
  <si>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</si>
  <si>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</si>
  <si>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</si>
  <si>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</si>
  <si>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</si>
  <si>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</si>
  <si>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</si>
  <si>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</si>
  <si>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</si>
  <si>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</si>
  <si>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</si>
  <si>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</si>
  <si>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</si>
  <si>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</si>
  <si>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</si>
  <si>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</si>
  <si>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</si>
  <si>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</si>
  <si>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</si>
  <si>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</si>
  <si>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</si>
  <si>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</si>
  <si>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</si>
  <si>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</si>
  <si>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</si>
  <si>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</si>
  <si>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</si>
  <si>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</si>
  <si>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</si>
  <si>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</si>
  <si>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</si>
  <si>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</si>
  <si>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</si>
  <si>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</si>
  <si>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</si>
  <si>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</si>
  <si>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</si>
  <si>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</si>
  <si>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</si>
  <si>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</si>
  <si>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</si>
  <si>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</si>
  <si>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</si>
  <si>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</si>
  <si>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</si>
  <si>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</si>
  <si>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</si>
  <si>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</si>
  <si>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</si>
  <si>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</si>
  <si>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</si>
  <si>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</si>
  <si>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</si>
  <si>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</si>
  <si>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</si>
  <si>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</si>
  <si>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</si>
  <si>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</si>
  <si>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</si>
  <si>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</si>
  <si>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</si>
  <si>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</si>
  <si>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</si>
  <si>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</si>
  <si>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</si>
  <si>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</si>
  <si>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</si>
  <si>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</si>
  <si>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</si>
  <si>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</si>
  <si>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</si>
  <si>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</si>
  <si>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</si>
  <si>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</si>
  <si>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</si>
  <si>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</si>
  <si>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</si>
  <si>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</si>
  <si>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</si>
  <si>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</si>
  <si>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</si>
  <si>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</si>
  <si>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</si>
  <si>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</si>
  <si>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</si>
  <si>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</si>
  <si>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</si>
  <si>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</si>
  <si>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</si>
  <si>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</si>
  <si>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</si>
  <si>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</si>
  <si>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</si>
  <si>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</si>
  <si>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</si>
  <si>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</si>
  <si>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</si>
  <si>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</si>
  <si>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</si>
  <si>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</si>
  <si>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</si>
  <si>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</si>
  <si>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</si>
  <si>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</si>
  <si>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</si>
  <si>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</si>
  <si>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</si>
  <si>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</si>
  <si>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</si>
  <si>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</si>
  <si>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</si>
  <si>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</si>
  <si>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</si>
  <si>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</si>
  <si>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</si>
  <si>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</si>
  <si>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</si>
  <si>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</si>
  <si>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</si>
  <si>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</si>
  <si>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</si>
  <si>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</si>
  <si>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</si>
  <si>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</si>
  <si>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</si>
  <si>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</si>
  <si>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</si>
  <si>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</si>
  <si>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</si>
  <si>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</si>
  <si>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</si>
  <si>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</si>
  <si>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</si>
  <si>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</si>
  <si>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</si>
  <si>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</si>
  <si>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</si>
  <si>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</si>
  <si>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</si>
  <si>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</si>
  <si>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</si>
  <si>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</si>
  <si>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</si>
  <si>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</si>
  <si>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</si>
  <si>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</si>
  <si>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</si>
  <si>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</si>
  <si>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</si>
  <si>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</si>
  <si>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</si>
  <si>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</si>
  <si>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</si>
  <si>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</si>
  <si>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</si>
  <si>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</si>
  <si>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</si>
  <si>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</si>
  <si>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</si>
  <si>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</si>
  <si>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</si>
  <si>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</si>
  <si>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EJECUCIÓN PRESUPUESTARIA,  2016</t>
  </si>
  <si>
    <t>Servicios Juridicos</t>
  </si>
  <si>
    <t>Servicios  de Contabilidad y Auditoria</t>
  </si>
  <si>
    <t>Bonos para útiles diversos</t>
  </si>
  <si>
    <t>Obras para edificaciones no residencial</t>
  </si>
  <si>
    <t>Período del 01/08/2016 al 31/08/2016</t>
  </si>
  <si>
    <t>BALANCE DISPONIBLE PARA COMPROMISOS PENDIENTES AL 31/07/2016</t>
  </si>
  <si>
    <t>AGOSTO, 2016</t>
  </si>
  <si>
    <t>TOTAL INGRESOS POR PARTIDAS PRESUPUESTARIAS AGOSTO, 2016</t>
  </si>
  <si>
    <t>BALANCE  DISPONIBLE AL 31/08/2016</t>
  </si>
  <si>
    <t xml:space="preserve"> - Balance disponible al 31/07/2016</t>
  </si>
  <si>
    <t>Del 1ro. DE AGOSTO  Al 31, 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</si>
</sst>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AGOSTO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8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ejecucion!$I$280:$I$288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ejecucion!$J$280:$J$288</c:f>
              <c:numCache>
                <c:ptCount val="9"/>
                <c:pt idx="0">
                  <c:v>15738259.52</c:v>
                </c:pt>
                <c:pt idx="1">
                  <c:v>6623803.1</c:v>
                </c:pt>
                <c:pt idx="2">
                  <c:v>3019102.67</c:v>
                </c:pt>
                <c:pt idx="3">
                  <c:v>525000</c:v>
                </c:pt>
                <c:pt idx="4">
                  <c:v>0</c:v>
                </c:pt>
                <c:pt idx="5">
                  <c:v>519638.54</c:v>
                </c:pt>
                <c:pt idx="6">
                  <c:v>748520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6"/>
  <sheetViews>
    <sheetView showZeros="0" tabSelected="1" workbookViewId="0" topLeftCell="B1">
      <selection activeCell="H19" sqref="H1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246</v>
      </c>
      <c r="D12" s="123"/>
      <c r="E12" s="123"/>
      <c r="F12" s="123"/>
      <c r="G12" s="123"/>
      <c r="H12" s="123"/>
    </row>
    <row r="13" spans="3:8" ht="15.75">
      <c r="C13" s="123" t="s">
        <v>251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252</v>
      </c>
      <c r="D18" s="81"/>
      <c r="E18" s="73"/>
      <c r="F18" s="82"/>
      <c r="G18" s="83"/>
      <c r="H18" s="109">
        <v>36081214.28</v>
      </c>
    </row>
    <row r="19" spans="3:8" ht="16.5" customHeight="1" thickBot="1">
      <c r="C19" s="65" t="s">
        <v>254</v>
      </c>
      <c r="D19" s="65"/>
      <c r="E19" s="17"/>
      <c r="F19" s="8"/>
      <c r="G19" s="18"/>
      <c r="H19" s="64">
        <f>27131214+2308150</f>
        <v>29439364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65520578.28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2016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15738259.52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13248528.7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12260284.41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12260284.41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509740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167000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342740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478504.29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102718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375786.29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590120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590120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590120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239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238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1899610.82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884883.44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897532.78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117194.6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15738259.52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6623803.1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1025405.21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>
        <v>490456.84</v>
      </c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4840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>
        <v>4840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>
        <v>10126.16</v>
      </c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495990.21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>
        <v>495990.21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19632</v>
      </c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3041349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2969840</v>
      </c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71509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21250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21250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/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28982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26570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>
        <v>2412</v>
      </c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G84+G86+G87+G88+G90</f>
        <v>97035.6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150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97035.6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>
        <v>97035.6</v>
      </c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77</v>
      </c>
      <c r="G92" s="22">
        <f>G93+G94+G95</f>
        <v>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151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78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79</v>
      </c>
      <c r="G95" s="23"/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152</v>
      </c>
      <c r="G96" s="22">
        <f>+G97+G100</f>
        <v>121476.53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65</v>
      </c>
      <c r="G97" s="22">
        <f>G98</f>
        <v>699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153</v>
      </c>
      <c r="G98" s="23">
        <v>699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154</v>
      </c>
      <c r="G99" s="23">
        <v>0</v>
      </c>
      <c r="H99" s="16" t="s">
        <v>66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155</v>
      </c>
      <c r="G100" s="22">
        <f>G101+G102+G103+G104</f>
        <v>120777.53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232</v>
      </c>
      <c r="G101" s="23">
        <v>34518.96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156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157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158</v>
      </c>
      <c r="G104" s="23">
        <v>86258.57</v>
      </c>
      <c r="H104" s="16"/>
      <c r="I104" s="43" t="s">
        <v>66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159</v>
      </c>
      <c r="G105" s="23">
        <v>0</v>
      </c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2288304.7600000002</v>
      </c>
      <c r="H106" s="16" t="s">
        <v>66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391673.81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98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160</v>
      </c>
      <c r="G109" s="22">
        <f>G110+G111+G112</f>
        <v>94311.73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161</v>
      </c>
      <c r="G110" s="23">
        <v>70800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162</v>
      </c>
      <c r="G111" s="23">
        <v>23511.73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163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164</v>
      </c>
      <c r="G113" s="22">
        <f>G114+G115</f>
        <v>371364.08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165</v>
      </c>
      <c r="G114" s="23">
        <v>371364.08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166</v>
      </c>
      <c r="G115" s="23"/>
      <c r="H115" s="16"/>
      <c r="I115" s="43" t="s">
        <v>66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167</v>
      </c>
      <c r="G116" s="22">
        <f>SUM(G117+G118+G119+G120+G121+G122)</f>
        <v>1430955.1400000001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168</v>
      </c>
      <c r="G117" s="23">
        <v>41400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247</v>
      </c>
      <c r="G118" s="23">
        <v>240000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248</v>
      </c>
      <c r="G119" s="23">
        <v>50000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169</v>
      </c>
      <c r="G120" s="23">
        <v>50800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170</v>
      </c>
      <c r="G121" s="23">
        <v>137276.26</v>
      </c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171</v>
      </c>
      <c r="G122" s="23">
        <v>911478.88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175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174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172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173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4</v>
      </c>
      <c r="F128" s="28"/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6623803.1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+G131+G136+G144+G150+G153+G158+G167+G178</f>
        <v>3019102.67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802533.22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179</v>
      </c>
      <c r="G132" s="22">
        <f>G133</f>
        <v>799917.22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179</v>
      </c>
      <c r="G133" s="23">
        <v>799917.22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80</v>
      </c>
      <c r="G134" s="22">
        <f>G135</f>
        <v>2616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180</v>
      </c>
      <c r="G135" s="115">
        <v>2616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81</v>
      </c>
      <c r="G136" s="22">
        <f>SUM(G137+G139+G141+G143)</f>
        <v>4163.27</v>
      </c>
      <c r="H136" s="3" t="s">
        <v>66</v>
      </c>
      <c r="I136" s="43" t="s">
        <v>66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82</v>
      </c>
      <c r="G137" s="23">
        <f>G138</f>
        <v>0</v>
      </c>
      <c r="H137" s="16" t="s">
        <v>66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82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181</v>
      </c>
      <c r="G139" s="22">
        <f>G140</f>
        <v>2301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181</v>
      </c>
      <c r="G140" s="23">
        <v>2301</v>
      </c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84</v>
      </c>
      <c r="G141" s="22">
        <f>G142</f>
        <v>1862.27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84</v>
      </c>
      <c r="G142" s="23">
        <v>1862.27</v>
      </c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85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214158.5</v>
      </c>
      <c r="H144" s="16" t="s">
        <v>66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214158.5</v>
      </c>
      <c r="H146" s="16"/>
      <c r="I146" s="3" t="s">
        <v>66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182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83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119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183</v>
      </c>
      <c r="G150" s="26">
        <f>G151</f>
        <v>2506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184</v>
      </c>
      <c r="G151" s="3">
        <f>G152</f>
        <v>2506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184</v>
      </c>
      <c r="G152" s="3">
        <v>2506</v>
      </c>
      <c r="I152" s="3" t="s">
        <v>66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180525.07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113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62</v>
      </c>
      <c r="G155" s="23"/>
      <c r="H155" s="16" t="s">
        <v>66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60</v>
      </c>
      <c r="G156" s="23"/>
      <c r="H156" s="16" t="s">
        <v>66</v>
      </c>
      <c r="I156" s="43" t="s">
        <v>66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86</v>
      </c>
      <c r="G157" s="23">
        <v>180525.07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91</v>
      </c>
      <c r="G158" s="22">
        <f>G160+G161+G163</f>
        <v>24055.74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185</v>
      </c>
      <c r="G159" s="22">
        <f>G160</f>
        <v>50</v>
      </c>
      <c r="H159" s="16" t="s">
        <v>66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186</v>
      </c>
      <c r="G160" s="23">
        <v>50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87</v>
      </c>
      <c r="G161" s="22">
        <f>G162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187</v>
      </c>
      <c r="G162" s="23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/>
      <c r="F163" s="69" t="s">
        <v>188</v>
      </c>
      <c r="G163" s="22">
        <f>G164+G165+G166</f>
        <v>24005.74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1</v>
      </c>
      <c r="F164" s="28" t="s">
        <v>189</v>
      </c>
      <c r="G164" s="23">
        <v>24005.74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3</v>
      </c>
      <c r="F165" s="28" t="s">
        <v>190</v>
      </c>
      <c r="G165" s="23"/>
      <c r="H165" s="16"/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4</v>
      </c>
      <c r="F166" s="28" t="s">
        <v>191</v>
      </c>
      <c r="G166" s="23"/>
      <c r="H166" s="16"/>
      <c r="I166" s="43"/>
    </row>
    <row r="167" spans="1:9" ht="29.25" customHeight="1">
      <c r="A167" s="100">
        <v>2</v>
      </c>
      <c r="B167" s="100">
        <v>3</v>
      </c>
      <c r="C167" s="100">
        <v>7</v>
      </c>
      <c r="D167" s="9"/>
      <c r="E167" s="9"/>
      <c r="F167" s="21" t="s">
        <v>52</v>
      </c>
      <c r="G167" s="22">
        <f>G168+G172+G174</f>
        <v>511134</v>
      </c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/>
      <c r="F168" s="8" t="s">
        <v>9</v>
      </c>
      <c r="G168" s="22">
        <f>G169+G170</f>
        <v>511134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1</v>
      </c>
      <c r="F169" s="2" t="s">
        <v>192</v>
      </c>
      <c r="G169" s="23">
        <v>511134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2</v>
      </c>
      <c r="F170" s="28" t="s">
        <v>193</v>
      </c>
      <c r="G170" s="23"/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4</v>
      </c>
      <c r="F171" s="28" t="s">
        <v>194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5</v>
      </c>
      <c r="F172" s="28" t="s">
        <v>195</v>
      </c>
      <c r="G172" s="23"/>
      <c r="H172" s="16" t="s">
        <v>66</v>
      </c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6</v>
      </c>
      <c r="F173" s="28" t="s">
        <v>196</v>
      </c>
      <c r="G173" s="106"/>
      <c r="H173" s="16" t="s">
        <v>66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/>
      <c r="F174" s="69" t="s">
        <v>198</v>
      </c>
      <c r="G174" s="22">
        <f>G175+G176+G177</f>
        <v>0</v>
      </c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3</v>
      </c>
      <c r="F175" s="28" t="s">
        <v>197</v>
      </c>
      <c r="G175" s="23"/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4</v>
      </c>
      <c r="F176" s="28" t="s">
        <v>241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6</v>
      </c>
      <c r="F177" s="28" t="s">
        <v>240</v>
      </c>
      <c r="G177" s="23"/>
      <c r="H177" s="16" t="s">
        <v>66</v>
      </c>
      <c r="I177" s="43"/>
    </row>
    <row r="178" spans="1:9" ht="12.75">
      <c r="A178" s="4">
        <v>2</v>
      </c>
      <c r="B178" s="4">
        <v>3</v>
      </c>
      <c r="C178" s="4">
        <v>9</v>
      </c>
      <c r="D178" s="9"/>
      <c r="E178" s="9"/>
      <c r="F178" s="8" t="s">
        <v>42</v>
      </c>
      <c r="G178" s="22">
        <f>SUM(G179+G180+G181+G182+G183+G184)</f>
        <v>1280026.87</v>
      </c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1</v>
      </c>
      <c r="E179" s="12"/>
      <c r="F179" s="15" t="s">
        <v>10</v>
      </c>
      <c r="G179" s="23">
        <v>230050.54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2</v>
      </c>
      <c r="E180" s="12"/>
      <c r="F180" s="28" t="s">
        <v>199</v>
      </c>
      <c r="G180" s="23">
        <v>608143.65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5</v>
      </c>
      <c r="E181" s="12"/>
      <c r="F181" s="28" t="s">
        <v>88</v>
      </c>
      <c r="G181" s="23">
        <v>52671.92</v>
      </c>
      <c r="H181" s="16"/>
      <c r="I181" s="43" t="s">
        <v>66</v>
      </c>
    </row>
    <row r="182" spans="1:9" ht="12.75">
      <c r="A182" s="4">
        <v>2</v>
      </c>
      <c r="B182" s="4">
        <v>3</v>
      </c>
      <c r="C182" s="4">
        <v>9</v>
      </c>
      <c r="D182" s="9">
        <v>6</v>
      </c>
      <c r="E182" s="12"/>
      <c r="F182" s="15" t="s">
        <v>0</v>
      </c>
      <c r="G182" s="23">
        <v>89160.76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9</v>
      </c>
      <c r="E183" s="12">
        <v>1</v>
      </c>
      <c r="F183" s="28" t="s">
        <v>200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9</v>
      </c>
      <c r="E184" s="12">
        <v>2</v>
      </c>
      <c r="F184" s="28" t="s">
        <v>249</v>
      </c>
      <c r="G184" s="23">
        <v>300000</v>
      </c>
      <c r="H184" s="16"/>
      <c r="I184" s="43"/>
    </row>
    <row r="185" spans="3:9" ht="12.75">
      <c r="C185" s="12"/>
      <c r="D185" s="12"/>
      <c r="E185" s="12"/>
      <c r="G185" s="47"/>
      <c r="H185" s="16" t="s">
        <v>66</v>
      </c>
      <c r="I185" s="43" t="s">
        <v>66</v>
      </c>
    </row>
    <row r="186" spans="3:9" ht="12.75">
      <c r="C186" s="12"/>
      <c r="D186" s="12"/>
      <c r="E186" s="12"/>
      <c r="F186" s="8" t="s">
        <v>63</v>
      </c>
      <c r="G186" s="47"/>
      <c r="H186" s="18">
        <f>+G130</f>
        <v>3019102.67</v>
      </c>
      <c r="I186" s="43"/>
    </row>
    <row r="187" spans="1:9" ht="15.75">
      <c r="A187" s="101">
        <v>2</v>
      </c>
      <c r="B187" s="101">
        <v>4</v>
      </c>
      <c r="C187" s="103"/>
      <c r="D187" s="71"/>
      <c r="E187" s="71"/>
      <c r="F187" s="57" t="s">
        <v>67</v>
      </c>
      <c r="G187" s="80">
        <f>G188+G193+G198+G201</f>
        <v>525000</v>
      </c>
      <c r="H187" s="16"/>
      <c r="I187" s="43"/>
    </row>
    <row r="188" spans="1:9" ht="12.75">
      <c r="A188" s="100">
        <v>2</v>
      </c>
      <c r="B188" s="100">
        <v>4</v>
      </c>
      <c r="C188" s="100">
        <v>1</v>
      </c>
      <c r="D188" s="9"/>
      <c r="E188" s="12"/>
      <c r="F188" s="8" t="s">
        <v>95</v>
      </c>
      <c r="G188" s="23">
        <f>G189+G196</f>
        <v>300000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2</v>
      </c>
      <c r="E189" s="12"/>
      <c r="F189" s="8" t="s">
        <v>89</v>
      </c>
      <c r="G189" s="23">
        <f>G190</f>
        <v>270000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2</v>
      </c>
      <c r="E190" s="12">
        <v>1</v>
      </c>
      <c r="F190" s="15" t="s">
        <v>201</v>
      </c>
      <c r="G190" s="23">
        <v>270000</v>
      </c>
      <c r="H190" s="16"/>
      <c r="I190" s="43" t="s">
        <v>66</v>
      </c>
    </row>
    <row r="191" spans="1:9" ht="12.75">
      <c r="A191" s="4">
        <v>2</v>
      </c>
      <c r="B191" s="4">
        <v>4</v>
      </c>
      <c r="C191" s="4">
        <v>1</v>
      </c>
      <c r="D191" s="9">
        <v>3</v>
      </c>
      <c r="E191" s="12"/>
      <c r="F191" s="69" t="s">
        <v>202</v>
      </c>
      <c r="G191" s="23">
        <v>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3</v>
      </c>
      <c r="E192" s="12">
        <v>1</v>
      </c>
      <c r="F192" s="28" t="s">
        <v>202</v>
      </c>
      <c r="G192" s="23">
        <v>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4</v>
      </c>
      <c r="E193" s="12"/>
      <c r="F193" s="8" t="s">
        <v>90</v>
      </c>
      <c r="G193" s="23">
        <f>G194</f>
        <v>0</v>
      </c>
      <c r="H193" s="16" t="s">
        <v>66</v>
      </c>
      <c r="I193" s="43"/>
    </row>
    <row r="194" spans="1:9" ht="12.75">
      <c r="A194" s="4">
        <v>2</v>
      </c>
      <c r="B194" s="4">
        <v>4</v>
      </c>
      <c r="C194" s="4">
        <v>1</v>
      </c>
      <c r="D194" s="9">
        <v>4</v>
      </c>
      <c r="E194" s="12">
        <v>1</v>
      </c>
      <c r="F194" s="15" t="s">
        <v>203</v>
      </c>
      <c r="G194" s="23"/>
      <c r="H194" s="16" t="s">
        <v>66</v>
      </c>
      <c r="I194" s="43"/>
    </row>
    <row r="195" spans="1:9" ht="12.75">
      <c r="A195" s="4">
        <v>2</v>
      </c>
      <c r="B195" s="4">
        <v>4</v>
      </c>
      <c r="C195" s="4">
        <v>1</v>
      </c>
      <c r="D195" s="9">
        <v>4</v>
      </c>
      <c r="E195" s="12">
        <v>2</v>
      </c>
      <c r="F195" s="15" t="s">
        <v>204</v>
      </c>
      <c r="G195" s="23">
        <v>0</v>
      </c>
      <c r="H195" s="16"/>
      <c r="I195" s="43" t="s">
        <v>66</v>
      </c>
    </row>
    <row r="196" spans="1:9" ht="12.75">
      <c r="A196" s="4">
        <v>2</v>
      </c>
      <c r="B196" s="4">
        <v>4</v>
      </c>
      <c r="C196" s="4">
        <v>1</v>
      </c>
      <c r="D196" s="9">
        <v>6</v>
      </c>
      <c r="E196" s="12"/>
      <c r="F196" s="8" t="s">
        <v>205</v>
      </c>
      <c r="G196" s="23">
        <f>G197</f>
        <v>30000</v>
      </c>
      <c r="H196" s="16"/>
      <c r="I196" s="43"/>
    </row>
    <row r="197" spans="1:9" ht="12.75">
      <c r="A197" s="4">
        <v>2</v>
      </c>
      <c r="B197" s="4">
        <v>4</v>
      </c>
      <c r="C197" s="4">
        <v>1</v>
      </c>
      <c r="D197" s="9">
        <v>6</v>
      </c>
      <c r="E197" s="12">
        <v>1</v>
      </c>
      <c r="F197" s="15" t="s">
        <v>206</v>
      </c>
      <c r="G197" s="23">
        <v>30000</v>
      </c>
      <c r="H197" s="18"/>
      <c r="I197" s="43"/>
    </row>
    <row r="198" spans="1:9" ht="12.75">
      <c r="A198" s="100">
        <v>2</v>
      </c>
      <c r="B198" s="100">
        <v>4</v>
      </c>
      <c r="C198" s="100">
        <v>2</v>
      </c>
      <c r="D198" s="9"/>
      <c r="E198" s="12"/>
      <c r="F198" s="8" t="s">
        <v>210</v>
      </c>
      <c r="G198" s="90">
        <f>G199</f>
        <v>225000</v>
      </c>
      <c r="H198" s="18" t="s">
        <v>66</v>
      </c>
      <c r="I198" s="43"/>
    </row>
    <row r="199" spans="1:9" ht="17.25" customHeight="1">
      <c r="A199" s="4">
        <v>2</v>
      </c>
      <c r="B199" s="4">
        <v>4</v>
      </c>
      <c r="C199" s="4">
        <v>2</v>
      </c>
      <c r="D199" s="9">
        <v>2</v>
      </c>
      <c r="E199" s="12"/>
      <c r="F199" s="69" t="s">
        <v>211</v>
      </c>
      <c r="G199" s="47">
        <f>G200</f>
        <v>225000</v>
      </c>
      <c r="H199" s="16"/>
      <c r="I199" s="43" t="s">
        <v>66</v>
      </c>
    </row>
    <row r="200" spans="1:9" ht="17.25" customHeight="1">
      <c r="A200" s="4">
        <v>2</v>
      </c>
      <c r="B200" s="4">
        <v>4</v>
      </c>
      <c r="C200" s="4">
        <v>2</v>
      </c>
      <c r="D200" s="9">
        <v>2</v>
      </c>
      <c r="E200" s="12">
        <v>2</v>
      </c>
      <c r="F200" s="28" t="s">
        <v>212</v>
      </c>
      <c r="G200" s="47">
        <v>225000</v>
      </c>
      <c r="H200" s="16" t="s">
        <v>66</v>
      </c>
      <c r="I200" s="43"/>
    </row>
    <row r="201" spans="1:9" ht="12.75">
      <c r="A201" s="100">
        <v>2</v>
      </c>
      <c r="B201" s="100">
        <v>4</v>
      </c>
      <c r="C201" s="100">
        <v>7</v>
      </c>
      <c r="D201" s="9"/>
      <c r="E201" s="12"/>
      <c r="F201" s="8" t="s">
        <v>99</v>
      </c>
      <c r="G201" s="90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7</v>
      </c>
      <c r="D202" s="12">
        <v>2</v>
      </c>
      <c r="E202" s="12"/>
      <c r="F202" s="15" t="s">
        <v>213</v>
      </c>
      <c r="G202" s="47"/>
      <c r="H202" s="16"/>
      <c r="I202" s="43" t="s">
        <v>66</v>
      </c>
    </row>
    <row r="203" spans="3:9" ht="12.75">
      <c r="C203" s="12"/>
      <c r="D203" s="12"/>
      <c r="E203" s="12"/>
      <c r="F203" s="8" t="s">
        <v>94</v>
      </c>
      <c r="G203" s="47"/>
      <c r="H203" s="18">
        <f>G187</f>
        <v>525000</v>
      </c>
      <c r="I203" s="43"/>
    </row>
    <row r="204" spans="1:9" ht="15.75">
      <c r="A204" s="101">
        <v>2</v>
      </c>
      <c r="B204" s="101">
        <v>5</v>
      </c>
      <c r="C204" s="101"/>
      <c r="D204" s="71"/>
      <c r="E204" s="71"/>
      <c r="F204" s="57" t="s">
        <v>114</v>
      </c>
      <c r="G204" s="80">
        <f>+G205+G208</f>
        <v>0</v>
      </c>
      <c r="H204" s="16"/>
      <c r="I204" s="43"/>
    </row>
    <row r="205" spans="1:9" ht="12.75">
      <c r="A205" s="100">
        <v>2</v>
      </c>
      <c r="B205" s="100">
        <v>5</v>
      </c>
      <c r="C205" s="100">
        <v>1</v>
      </c>
      <c r="D205" s="9"/>
      <c r="E205" s="12"/>
      <c r="F205" s="8" t="s">
        <v>115</v>
      </c>
      <c r="G205" s="90">
        <f>+G207</f>
        <v>0</v>
      </c>
      <c r="H205" s="16"/>
      <c r="I205" s="43"/>
    </row>
    <row r="206" spans="1:9" ht="12.75">
      <c r="A206" s="4">
        <v>2</v>
      </c>
      <c r="B206" s="4">
        <v>5</v>
      </c>
      <c r="C206" s="4">
        <v>1</v>
      </c>
      <c r="D206" s="9">
        <v>1</v>
      </c>
      <c r="E206" s="12"/>
      <c r="F206" s="15" t="s">
        <v>207</v>
      </c>
      <c r="G206" s="90" t="s">
        <v>66</v>
      </c>
      <c r="H206" s="16" t="s">
        <v>66</v>
      </c>
      <c r="I206" s="43"/>
    </row>
    <row r="207" spans="1:9" ht="12.75">
      <c r="A207" s="4">
        <v>2</v>
      </c>
      <c r="B207" s="4">
        <v>5</v>
      </c>
      <c r="C207" s="4">
        <v>1</v>
      </c>
      <c r="D207" s="9">
        <v>2</v>
      </c>
      <c r="E207" s="12"/>
      <c r="F207" s="15" t="s">
        <v>208</v>
      </c>
      <c r="G207" s="47"/>
      <c r="H207" s="16" t="s">
        <v>66</v>
      </c>
      <c r="I207" s="43"/>
    </row>
    <row r="208" spans="1:9" ht="12.75">
      <c r="A208" s="4">
        <v>2</v>
      </c>
      <c r="B208" s="4">
        <v>5</v>
      </c>
      <c r="C208" s="4">
        <v>1</v>
      </c>
      <c r="D208" s="9">
        <v>3</v>
      </c>
      <c r="E208" s="12"/>
      <c r="F208" s="15" t="s">
        <v>209</v>
      </c>
      <c r="G208" s="90">
        <f>+G209</f>
        <v>0</v>
      </c>
      <c r="H208" s="16" t="s">
        <v>66</v>
      </c>
      <c r="I208" s="43" t="s">
        <v>66</v>
      </c>
    </row>
    <row r="209" spans="3:9" ht="12.75">
      <c r="C209" s="12"/>
      <c r="D209" s="12"/>
      <c r="E209" s="12"/>
      <c r="F209" s="15"/>
      <c r="G209" s="47"/>
      <c r="H209" s="2"/>
      <c r="I209" s="43" t="s">
        <v>66</v>
      </c>
    </row>
    <row r="210" spans="3:9" ht="18.75" customHeight="1">
      <c r="C210" s="12"/>
      <c r="D210" s="12"/>
      <c r="E210" s="12"/>
      <c r="F210" s="8" t="s">
        <v>116</v>
      </c>
      <c r="G210" s="47"/>
      <c r="H210" s="18">
        <f>G212+G219+G221+G223+G226</f>
        <v>519638.54</v>
      </c>
      <c r="I210" s="43"/>
    </row>
    <row r="211" spans="1:9" ht="15.75">
      <c r="A211" s="101">
        <v>2</v>
      </c>
      <c r="B211" s="101">
        <v>6</v>
      </c>
      <c r="C211" s="101"/>
      <c r="D211" s="104"/>
      <c r="E211" s="58"/>
      <c r="F211" s="57" t="s">
        <v>214</v>
      </c>
      <c r="G211" s="54">
        <f>G212+G219+G221+G223+G226</f>
        <v>519638.54</v>
      </c>
      <c r="H211" s="18"/>
      <c r="I211" s="43"/>
    </row>
    <row r="212" spans="1:9" ht="12.75">
      <c r="A212" s="100">
        <v>2</v>
      </c>
      <c r="B212" s="100">
        <v>6</v>
      </c>
      <c r="C212" s="100">
        <v>1</v>
      </c>
      <c r="D212" s="9"/>
      <c r="E212" s="12"/>
      <c r="F212" s="8" t="s">
        <v>215</v>
      </c>
      <c r="G212" s="22">
        <f>+G213+G214+G215+G217</f>
        <v>504613.54</v>
      </c>
      <c r="H212" s="18" t="s">
        <v>66</v>
      </c>
      <c r="I212" s="43"/>
    </row>
    <row r="213" spans="1:9" ht="12.75">
      <c r="A213" s="4">
        <v>2</v>
      </c>
      <c r="B213" s="4">
        <v>6</v>
      </c>
      <c r="C213" s="4">
        <v>1</v>
      </c>
      <c r="D213" s="9">
        <v>1</v>
      </c>
      <c r="E213" s="12"/>
      <c r="F213" s="15" t="s">
        <v>216</v>
      </c>
      <c r="G213" s="23">
        <v>9600</v>
      </c>
      <c r="H213" s="18" t="s">
        <v>66</v>
      </c>
      <c r="I213" s="43" t="s">
        <v>66</v>
      </c>
    </row>
    <row r="214" spans="1:9" ht="12.75">
      <c r="A214" s="4">
        <v>2</v>
      </c>
      <c r="B214" s="4">
        <v>6</v>
      </c>
      <c r="C214" s="4">
        <v>1</v>
      </c>
      <c r="D214" s="9">
        <v>3</v>
      </c>
      <c r="E214" s="12"/>
      <c r="F214" s="15" t="s">
        <v>217</v>
      </c>
      <c r="G214" s="23">
        <v>58450</v>
      </c>
      <c r="H214" s="18"/>
      <c r="I214" s="43"/>
    </row>
    <row r="215" spans="1:9" ht="12.75">
      <c r="A215" s="4">
        <v>2</v>
      </c>
      <c r="B215" s="4">
        <v>6</v>
      </c>
      <c r="C215" s="4">
        <v>1</v>
      </c>
      <c r="D215" s="9">
        <v>4</v>
      </c>
      <c r="E215" s="12"/>
      <c r="F215" s="8" t="s">
        <v>218</v>
      </c>
      <c r="G215" s="22">
        <f>G216</f>
        <v>421990.54</v>
      </c>
      <c r="H215" s="18">
        <f>+G204</f>
        <v>0</v>
      </c>
      <c r="I215" s="43" t="s">
        <v>66</v>
      </c>
    </row>
    <row r="216" spans="1:9" ht="12.75">
      <c r="A216" s="4">
        <v>2</v>
      </c>
      <c r="B216" s="4">
        <v>6</v>
      </c>
      <c r="C216" s="4">
        <v>1</v>
      </c>
      <c r="D216" s="9">
        <v>4</v>
      </c>
      <c r="E216" s="12">
        <v>1</v>
      </c>
      <c r="F216" s="28" t="s">
        <v>218</v>
      </c>
      <c r="G216" s="23">
        <v>421990.54</v>
      </c>
      <c r="H216" s="16" t="s">
        <v>66</v>
      </c>
      <c r="I216" s="43" t="s">
        <v>66</v>
      </c>
    </row>
    <row r="217" spans="1:9" ht="12.75">
      <c r="A217" s="4">
        <v>2</v>
      </c>
      <c r="B217" s="4">
        <v>6</v>
      </c>
      <c r="C217" s="4">
        <v>1</v>
      </c>
      <c r="D217" s="9">
        <v>9</v>
      </c>
      <c r="E217" s="12"/>
      <c r="F217" s="69" t="s">
        <v>219</v>
      </c>
      <c r="G217" s="22">
        <f>G218</f>
        <v>14573</v>
      </c>
      <c r="H217" s="16"/>
      <c r="I217" s="43"/>
    </row>
    <row r="218" spans="1:9" ht="12.75">
      <c r="A218" s="4">
        <v>2</v>
      </c>
      <c r="B218" s="4">
        <v>6</v>
      </c>
      <c r="C218" s="4">
        <v>1</v>
      </c>
      <c r="D218" s="9">
        <v>9</v>
      </c>
      <c r="E218" s="12">
        <v>1</v>
      </c>
      <c r="F218" s="28" t="s">
        <v>219</v>
      </c>
      <c r="G218" s="23">
        <v>14573</v>
      </c>
      <c r="H218" s="16"/>
      <c r="I218" s="43"/>
    </row>
    <row r="219" spans="1:9" ht="12.75">
      <c r="A219" s="4">
        <v>2</v>
      </c>
      <c r="B219" s="4">
        <v>6</v>
      </c>
      <c r="C219" s="4">
        <v>2</v>
      </c>
      <c r="D219" s="9"/>
      <c r="E219" s="12"/>
      <c r="F219" s="69" t="s">
        <v>242</v>
      </c>
      <c r="G219" s="22">
        <f>G220</f>
        <v>0</v>
      </c>
      <c r="H219" s="16"/>
      <c r="I219" s="43"/>
    </row>
    <row r="220" spans="1:9" ht="12.75">
      <c r="A220" s="4">
        <v>2</v>
      </c>
      <c r="B220" s="4">
        <v>6</v>
      </c>
      <c r="C220" s="4">
        <v>2</v>
      </c>
      <c r="D220" s="9">
        <v>3</v>
      </c>
      <c r="E220" s="12">
        <v>1</v>
      </c>
      <c r="F220" s="69" t="s">
        <v>243</v>
      </c>
      <c r="G220" s="23"/>
      <c r="H220" s="16"/>
      <c r="I220" s="43"/>
    </row>
    <row r="221" spans="1:10" ht="18" customHeight="1">
      <c r="A221" s="100">
        <v>2</v>
      </c>
      <c r="B221" s="100">
        <v>6</v>
      </c>
      <c r="C221" s="100">
        <v>4</v>
      </c>
      <c r="D221" s="12"/>
      <c r="E221" s="12"/>
      <c r="F221" s="69" t="s">
        <v>220</v>
      </c>
      <c r="G221" s="23">
        <f>G222</f>
        <v>0</v>
      </c>
      <c r="H221" s="16" t="s">
        <v>66</v>
      </c>
      <c r="I221" s="43" t="s">
        <v>66</v>
      </c>
      <c r="J221" s="45"/>
    </row>
    <row r="222" spans="1:10" ht="15" customHeight="1">
      <c r="A222" s="4">
        <v>2</v>
      </c>
      <c r="B222" s="4">
        <v>6</v>
      </c>
      <c r="C222" s="4">
        <v>4</v>
      </c>
      <c r="D222" s="12">
        <v>1</v>
      </c>
      <c r="E222" s="12">
        <v>1</v>
      </c>
      <c r="F222" s="28" t="s">
        <v>221</v>
      </c>
      <c r="G222" s="23">
        <v>0</v>
      </c>
      <c r="H222" s="16"/>
      <c r="I222" s="43"/>
      <c r="J222" s="45"/>
    </row>
    <row r="223" spans="1:10" ht="12.75" customHeight="1">
      <c r="A223" s="100">
        <v>2</v>
      </c>
      <c r="B223" s="100">
        <v>6</v>
      </c>
      <c r="C223" s="100">
        <v>5</v>
      </c>
      <c r="D223" s="12"/>
      <c r="E223" s="12"/>
      <c r="F223" s="69" t="s">
        <v>222</v>
      </c>
      <c r="G223" s="22">
        <f>G224</f>
        <v>15025</v>
      </c>
      <c r="H223" s="16" t="s">
        <v>66</v>
      </c>
      <c r="I223" s="43"/>
      <c r="J223" s="45"/>
    </row>
    <row r="224" spans="1:10" ht="12.75" customHeight="1">
      <c r="A224" s="4">
        <v>2</v>
      </c>
      <c r="B224" s="4">
        <v>6</v>
      </c>
      <c r="C224" s="4">
        <v>5</v>
      </c>
      <c r="D224" s="9">
        <v>5</v>
      </c>
      <c r="E224" s="12"/>
      <c r="F224" s="69" t="s">
        <v>223</v>
      </c>
      <c r="G224" s="22">
        <f>G225</f>
        <v>15025</v>
      </c>
      <c r="H224" s="16"/>
      <c r="I224" s="43"/>
      <c r="J224" s="45"/>
    </row>
    <row r="225" spans="1:10" ht="12.75" customHeight="1">
      <c r="A225" s="4">
        <v>2</v>
      </c>
      <c r="B225" s="4">
        <v>6</v>
      </c>
      <c r="C225" s="4">
        <v>5</v>
      </c>
      <c r="D225" s="9">
        <v>5</v>
      </c>
      <c r="E225" s="12">
        <v>1</v>
      </c>
      <c r="F225" s="28" t="s">
        <v>223</v>
      </c>
      <c r="G225" s="23">
        <v>15025</v>
      </c>
      <c r="H225" s="16"/>
      <c r="I225" s="43"/>
      <c r="J225" s="45"/>
    </row>
    <row r="226" spans="1:10" ht="12.75" customHeight="1">
      <c r="A226" s="100">
        <v>2</v>
      </c>
      <c r="B226" s="100">
        <v>6</v>
      </c>
      <c r="C226" s="100">
        <v>8</v>
      </c>
      <c r="D226" s="12"/>
      <c r="E226" s="12"/>
      <c r="F226" s="69" t="s">
        <v>224</v>
      </c>
      <c r="G226" s="22">
        <f>G227+G229</f>
        <v>0</v>
      </c>
      <c r="H226" s="16"/>
      <c r="I226" s="43"/>
      <c r="J226" s="45"/>
    </row>
    <row r="227" spans="1:10" ht="12.75" customHeight="1">
      <c r="A227" s="4">
        <v>2</v>
      </c>
      <c r="B227" s="4">
        <v>6</v>
      </c>
      <c r="C227" s="4">
        <v>8</v>
      </c>
      <c r="D227" s="12">
        <v>3</v>
      </c>
      <c r="E227" s="12"/>
      <c r="F227" s="69" t="s">
        <v>225</v>
      </c>
      <c r="G227" s="22">
        <f>G228</f>
        <v>0</v>
      </c>
      <c r="H227" s="16"/>
      <c r="I227" s="43"/>
      <c r="J227" s="45"/>
    </row>
    <row r="228" spans="1:10" ht="12.75" customHeight="1">
      <c r="A228" s="4">
        <v>2</v>
      </c>
      <c r="B228" s="4">
        <v>6</v>
      </c>
      <c r="C228" s="4">
        <v>8</v>
      </c>
      <c r="D228" s="9">
        <v>3</v>
      </c>
      <c r="E228" s="12">
        <v>1</v>
      </c>
      <c r="F228" s="28" t="s">
        <v>226</v>
      </c>
      <c r="G228" s="23"/>
      <c r="H228" s="16" t="s">
        <v>66</v>
      </c>
      <c r="I228" s="43" t="s">
        <v>66</v>
      </c>
      <c r="J228" s="45"/>
    </row>
    <row r="229" spans="1:10" ht="12.75" customHeight="1">
      <c r="A229" s="4">
        <v>2</v>
      </c>
      <c r="B229" s="4">
        <v>6</v>
      </c>
      <c r="C229" s="4">
        <v>8</v>
      </c>
      <c r="D229" s="9">
        <v>8</v>
      </c>
      <c r="E229" s="12"/>
      <c r="F229" s="69" t="s">
        <v>227</v>
      </c>
      <c r="G229" s="23"/>
      <c r="H229" s="16" t="s">
        <v>66</v>
      </c>
      <c r="I229" s="43"/>
      <c r="J229" s="45"/>
    </row>
    <row r="230" spans="1:10" ht="12.75" customHeight="1">
      <c r="A230" s="4"/>
      <c r="B230" s="4"/>
      <c r="C230" s="4"/>
      <c r="D230" s="9"/>
      <c r="E230" s="12"/>
      <c r="F230" s="69"/>
      <c r="G230" s="23"/>
      <c r="H230" s="16"/>
      <c r="I230" s="43"/>
      <c r="J230" s="45"/>
    </row>
    <row r="231" spans="1:10" ht="12.75" customHeight="1">
      <c r="A231" s="4">
        <v>2</v>
      </c>
      <c r="B231" s="4">
        <v>7</v>
      </c>
      <c r="C231" s="4"/>
      <c r="D231" s="9"/>
      <c r="E231" s="12"/>
      <c r="F231" s="69" t="s">
        <v>234</v>
      </c>
      <c r="G231" s="23">
        <f>G232</f>
        <v>748520</v>
      </c>
      <c r="H231" s="18">
        <f>G232</f>
        <v>748520</v>
      </c>
      <c r="I231" s="43"/>
      <c r="J231" s="45"/>
    </row>
    <row r="232" spans="1:10" ht="12.75" customHeight="1">
      <c r="A232" s="4">
        <v>2</v>
      </c>
      <c r="B232" s="4">
        <v>7</v>
      </c>
      <c r="C232" s="4">
        <v>1</v>
      </c>
      <c r="D232" s="9"/>
      <c r="E232" s="12"/>
      <c r="F232" s="69" t="s">
        <v>250</v>
      </c>
      <c r="G232" s="22">
        <f>G233</f>
        <v>748520</v>
      </c>
      <c r="H232" s="16"/>
      <c r="I232" s="43"/>
      <c r="J232" s="45"/>
    </row>
    <row r="233" spans="1:10" ht="12.75" customHeight="1">
      <c r="A233" s="4">
        <v>2</v>
      </c>
      <c r="B233" s="4">
        <v>7</v>
      </c>
      <c r="C233" s="4">
        <v>1</v>
      </c>
      <c r="D233" s="9">
        <v>2</v>
      </c>
      <c r="E233" s="12"/>
      <c r="F233" s="28" t="s">
        <v>250</v>
      </c>
      <c r="G233" s="23">
        <v>748520</v>
      </c>
      <c r="H233" s="16"/>
      <c r="I233" s="43"/>
      <c r="J233" s="45"/>
    </row>
    <row r="234" spans="1:10" ht="12.75" customHeight="1">
      <c r="A234" s="4"/>
      <c r="B234" s="4"/>
      <c r="C234" s="4"/>
      <c r="D234" s="9"/>
      <c r="E234" s="12"/>
      <c r="F234" s="69"/>
      <c r="G234" s="23"/>
      <c r="H234" s="16"/>
      <c r="I234" s="43"/>
      <c r="J234" s="45"/>
    </row>
    <row r="235" spans="3:10" ht="12.75" customHeight="1">
      <c r="C235" s="12"/>
      <c r="D235" s="12"/>
      <c r="E235" s="12"/>
      <c r="F235" s="8" t="s">
        <v>228</v>
      </c>
      <c r="G235" s="23"/>
      <c r="H235" s="18"/>
      <c r="I235" s="43"/>
      <c r="J235" s="45"/>
    </row>
    <row r="236" spans="3:10" ht="12.75" customHeight="1">
      <c r="C236" s="12"/>
      <c r="D236" s="12"/>
      <c r="E236" s="12"/>
      <c r="F236" s="8"/>
      <c r="G236" s="23"/>
      <c r="H236" s="16"/>
      <c r="I236" s="43"/>
      <c r="J236" s="45"/>
    </row>
    <row r="237" spans="1:10" ht="12.75" customHeight="1">
      <c r="A237" s="107"/>
      <c r="B237" s="107"/>
      <c r="C237" s="12"/>
      <c r="D237" s="108"/>
      <c r="E237" s="12"/>
      <c r="F237" s="8"/>
      <c r="G237" s="23"/>
      <c r="H237" s="16"/>
      <c r="I237" s="43"/>
      <c r="J237" s="45"/>
    </row>
    <row r="238" spans="1:10" ht="12.75" customHeight="1">
      <c r="A238" s="101">
        <v>4</v>
      </c>
      <c r="B238" s="101">
        <v>1</v>
      </c>
      <c r="C238" s="101"/>
      <c r="D238" s="104"/>
      <c r="E238" s="71"/>
      <c r="F238" s="78" t="s">
        <v>235</v>
      </c>
      <c r="G238" s="22">
        <f>G239</f>
        <v>2308150</v>
      </c>
      <c r="H238" s="16"/>
      <c r="I238" s="43"/>
      <c r="J238" s="45"/>
    </row>
    <row r="239" spans="1:10" ht="12.75" customHeight="1">
      <c r="A239" s="4">
        <v>4</v>
      </c>
      <c r="B239" s="4">
        <v>1</v>
      </c>
      <c r="C239" s="4">
        <v>1</v>
      </c>
      <c r="D239" s="9"/>
      <c r="E239" s="12"/>
      <c r="F239" s="82" t="s">
        <v>236</v>
      </c>
      <c r="G239" s="22">
        <f>G240</f>
        <v>2308150</v>
      </c>
      <c r="H239" s="16"/>
      <c r="I239" s="43"/>
      <c r="J239" s="45"/>
    </row>
    <row r="240" spans="1:10" ht="12.75" customHeight="1">
      <c r="A240" s="4">
        <v>4</v>
      </c>
      <c r="B240" s="4">
        <v>1</v>
      </c>
      <c r="C240" s="4">
        <v>1</v>
      </c>
      <c r="D240" s="9">
        <v>1</v>
      </c>
      <c r="E240" s="12"/>
      <c r="F240" s="82" t="s">
        <v>237</v>
      </c>
      <c r="G240" s="23">
        <v>2308150</v>
      </c>
      <c r="H240" s="16" t="s">
        <v>66</v>
      </c>
      <c r="I240" s="43" t="s">
        <v>66</v>
      </c>
      <c r="J240" s="45"/>
    </row>
    <row r="241" spans="1:10" ht="12.75" customHeight="1">
      <c r="A241" s="4">
        <v>4</v>
      </c>
      <c r="B241" s="4">
        <v>1</v>
      </c>
      <c r="C241" s="4">
        <v>1</v>
      </c>
      <c r="D241" s="9">
        <v>1</v>
      </c>
      <c r="E241" s="12">
        <v>1</v>
      </c>
      <c r="F241" s="76" t="s">
        <v>237</v>
      </c>
      <c r="G241" s="23"/>
      <c r="H241" s="16"/>
      <c r="I241" s="43" t="s">
        <v>66</v>
      </c>
      <c r="J241" s="45"/>
    </row>
    <row r="242" spans="3:10" ht="12.75" customHeight="1">
      <c r="C242" s="12"/>
      <c r="D242" s="12"/>
      <c r="E242" s="12"/>
      <c r="F242" s="8" t="s">
        <v>96</v>
      </c>
      <c r="G242" s="23"/>
      <c r="H242" s="18">
        <f>G238</f>
        <v>2308150</v>
      </c>
      <c r="I242" s="43" t="s">
        <v>66</v>
      </c>
      <c r="J242" s="45"/>
    </row>
    <row r="243" spans="3:10" ht="12.75" customHeight="1">
      <c r="C243" s="72"/>
      <c r="D243" s="12"/>
      <c r="E243" s="12"/>
      <c r="G243" s="74"/>
      <c r="H243" s="16" t="s">
        <v>66</v>
      </c>
      <c r="I243" s="43" t="s">
        <v>66</v>
      </c>
      <c r="J243" s="45"/>
    </row>
    <row r="244" spans="3:10" ht="12.75" customHeight="1">
      <c r="C244" s="72"/>
      <c r="D244" s="12"/>
      <c r="E244" s="12"/>
      <c r="G244" s="79"/>
      <c r="H244" s="16"/>
      <c r="I244" s="43"/>
      <c r="J244" s="45"/>
    </row>
    <row r="245" spans="1:10" ht="18" customHeight="1">
      <c r="A245" s="101">
        <v>2</v>
      </c>
      <c r="B245" s="101">
        <v>9</v>
      </c>
      <c r="C245" s="103"/>
      <c r="D245" s="58"/>
      <c r="E245" s="58"/>
      <c r="F245" s="57" t="s">
        <v>92</v>
      </c>
      <c r="G245" s="74">
        <f>G246+G248</f>
        <v>0</v>
      </c>
      <c r="I245" s="43" t="s">
        <v>66</v>
      </c>
      <c r="J245" s="45"/>
    </row>
    <row r="246" spans="1:10" ht="18" customHeight="1">
      <c r="A246" s="100">
        <v>2</v>
      </c>
      <c r="B246" s="100">
        <v>9</v>
      </c>
      <c r="C246" s="100">
        <v>1</v>
      </c>
      <c r="D246" s="12"/>
      <c r="E246" s="12"/>
      <c r="F246" s="8" t="s">
        <v>93</v>
      </c>
      <c r="G246" s="74">
        <f>+G247</f>
        <v>0</v>
      </c>
      <c r="H246" s="16"/>
      <c r="I246" s="43"/>
      <c r="J246" s="45"/>
    </row>
    <row r="247" spans="1:10" ht="18" customHeight="1">
      <c r="A247" s="4">
        <v>2</v>
      </c>
      <c r="B247" s="4">
        <v>9</v>
      </c>
      <c r="C247" s="4">
        <v>1</v>
      </c>
      <c r="D247" s="12">
        <v>1</v>
      </c>
      <c r="E247" s="12"/>
      <c r="F247" s="76" t="s">
        <v>229</v>
      </c>
      <c r="G247" s="79"/>
      <c r="H247" s="16"/>
      <c r="I247" s="43"/>
      <c r="J247" s="45"/>
    </row>
    <row r="248" spans="1:10" ht="12" customHeight="1">
      <c r="A248" s="100">
        <v>0</v>
      </c>
      <c r="B248" s="100">
        <v>9</v>
      </c>
      <c r="C248" s="100">
        <v>4</v>
      </c>
      <c r="D248" s="12"/>
      <c r="E248" s="12"/>
      <c r="F248" s="8" t="s">
        <v>230</v>
      </c>
      <c r="G248" s="74">
        <f>+G249</f>
        <v>0</v>
      </c>
      <c r="H248" s="16"/>
      <c r="I248" s="43"/>
      <c r="J248" s="45"/>
    </row>
    <row r="249" spans="1:10" ht="12" customHeight="1">
      <c r="A249" s="4">
        <v>2</v>
      </c>
      <c r="B249" s="4">
        <v>9</v>
      </c>
      <c r="C249" s="4">
        <v>4</v>
      </c>
      <c r="D249" s="12">
        <v>1</v>
      </c>
      <c r="E249" s="12"/>
      <c r="F249" s="76" t="s">
        <v>231</v>
      </c>
      <c r="G249" s="74"/>
      <c r="H249" s="18"/>
      <c r="I249" s="43"/>
      <c r="J249" s="45"/>
    </row>
    <row r="250" spans="3:10" ht="20.25" customHeight="1">
      <c r="C250" s="72"/>
      <c r="D250" s="12"/>
      <c r="E250" s="12"/>
      <c r="F250" s="8" t="s">
        <v>97</v>
      </c>
      <c r="G250" s="74">
        <f>+G251</f>
        <v>0</v>
      </c>
      <c r="H250" s="18">
        <f>+G245</f>
        <v>0</v>
      </c>
      <c r="I250" s="43" t="s">
        <v>66</v>
      </c>
      <c r="J250" s="45"/>
    </row>
    <row r="251" spans="2:10" ht="12" customHeight="1">
      <c r="B251" s="2" t="s">
        <v>66</v>
      </c>
      <c r="C251" s="72"/>
      <c r="D251" s="12"/>
      <c r="E251" s="12"/>
      <c r="F251" s="76"/>
      <c r="G251" s="79"/>
      <c r="H251" s="16"/>
      <c r="I251" s="43"/>
      <c r="J251" s="45" t="s">
        <v>66</v>
      </c>
    </row>
    <row r="252" spans="3:10" ht="12" customHeight="1">
      <c r="C252" s="59"/>
      <c r="D252" s="59"/>
      <c r="E252" s="59"/>
      <c r="F252" s="57" t="s">
        <v>37</v>
      </c>
      <c r="G252" s="60"/>
      <c r="H252" s="16"/>
      <c r="I252" s="43"/>
      <c r="J252" s="45"/>
    </row>
    <row r="253" spans="3:10" ht="24" customHeight="1">
      <c r="C253" s="59"/>
      <c r="D253" s="59"/>
      <c r="E253" s="59"/>
      <c r="F253" s="57" t="s">
        <v>38</v>
      </c>
      <c r="G253" s="60"/>
      <c r="H253" s="16"/>
      <c r="I253" s="43"/>
      <c r="J253" s="45"/>
    </row>
    <row r="254" spans="6:10" ht="12" customHeight="1">
      <c r="F254" s="13"/>
      <c r="H254" s="16"/>
      <c r="I254" s="43"/>
      <c r="J254" s="45"/>
    </row>
    <row r="255" spans="1:10" ht="12" customHeight="1">
      <c r="A255" s="2" t="s">
        <v>66</v>
      </c>
      <c r="F255" s="14" t="s">
        <v>53</v>
      </c>
      <c r="H255" s="18"/>
      <c r="I255" s="43"/>
      <c r="J255" s="45"/>
    </row>
    <row r="256" spans="6:10" ht="12" customHeight="1">
      <c r="F256" s="42">
        <v>42613</v>
      </c>
      <c r="H256" s="16"/>
      <c r="I256" s="43"/>
      <c r="J256" s="45"/>
    </row>
    <row r="257" spans="8:9" ht="21" customHeight="1">
      <c r="H257" s="61">
        <f>SUM(H24:H250)</f>
        <v>29482473.83</v>
      </c>
      <c r="I257" s="43"/>
    </row>
    <row r="258" spans="8:9" ht="21" customHeight="1" thickBot="1">
      <c r="H258" s="62">
        <f>+H20-H257</f>
        <v>36038104.45</v>
      </c>
      <c r="I258" s="43"/>
    </row>
    <row r="259" ht="13.5" thickTop="1"/>
    <row r="261" ht="12.75">
      <c r="D261" s="2" t="s">
        <v>66</v>
      </c>
    </row>
    <row r="262" spans="8:10" ht="12.75">
      <c r="H262" s="45"/>
      <c r="J262" s="26"/>
    </row>
    <row r="266" ht="12.75">
      <c r="F266" s="2" t="s">
        <v>66</v>
      </c>
    </row>
    <row r="273" ht="13.5" thickBot="1"/>
    <row r="274" spans="9:11" ht="12.75">
      <c r="I274" s="120" t="s">
        <v>43</v>
      </c>
      <c r="J274" s="121"/>
      <c r="K274" s="122"/>
    </row>
    <row r="275" spans="9:11" ht="12.75">
      <c r="I275" s="117" t="s">
        <v>44</v>
      </c>
      <c r="J275" s="118"/>
      <c r="K275" s="119"/>
    </row>
    <row r="276" spans="9:11" ht="12.75">
      <c r="I276" s="117" t="s">
        <v>253</v>
      </c>
      <c r="J276" s="118"/>
      <c r="K276" s="119"/>
    </row>
    <row r="277" spans="9:11" ht="12.75">
      <c r="I277" s="91"/>
      <c r="J277" s="16"/>
      <c r="K277" s="92"/>
    </row>
    <row r="278" spans="9:11" ht="12.75">
      <c r="I278" s="91"/>
      <c r="J278" s="16"/>
      <c r="K278" s="92"/>
    </row>
    <row r="279" spans="9:11" ht="12.75">
      <c r="I279" s="93" t="str">
        <f>+C20</f>
        <v>DISPONIBLE PARA EL PERIODO</v>
      </c>
      <c r="J279" s="18">
        <f>+H20</f>
        <v>65520578.28</v>
      </c>
      <c r="K279" s="92"/>
    </row>
    <row r="280" spans="9:11" ht="12.75">
      <c r="I280" s="91" t="s">
        <v>23</v>
      </c>
      <c r="J280" s="16">
        <f>+G24</f>
        <v>15738259.52</v>
      </c>
      <c r="K280" s="94">
        <f>+J280/J289</f>
        <v>0.5338174676504072</v>
      </c>
    </row>
    <row r="281" spans="9:11" ht="12.75">
      <c r="I281" s="91" t="s">
        <v>24</v>
      </c>
      <c r="J281" s="16">
        <f>+G61</f>
        <v>6623803.1</v>
      </c>
      <c r="K281" s="94">
        <f>+J281/J289</f>
        <v>0.22466917593800845</v>
      </c>
    </row>
    <row r="282" spans="9:11" ht="12.75">
      <c r="I282" s="91" t="s">
        <v>25</v>
      </c>
      <c r="J282" s="16">
        <f>+G130</f>
        <v>3019102.67</v>
      </c>
      <c r="K282" s="94">
        <f>+J282/J289</f>
        <v>0.10240330195520775</v>
      </c>
    </row>
    <row r="283" spans="9:11" ht="12.75">
      <c r="I283" s="91" t="s">
        <v>61</v>
      </c>
      <c r="J283" s="16">
        <f>G187</f>
        <v>525000</v>
      </c>
      <c r="K283" s="94">
        <f>+J283/J289</f>
        <v>0.0178071895536047</v>
      </c>
    </row>
    <row r="284" spans="9:11" ht="12.75">
      <c r="I284" s="91" t="s">
        <v>117</v>
      </c>
      <c r="J284" s="16">
        <f>+G204</f>
        <v>0</v>
      </c>
      <c r="K284" s="94">
        <f>+J284/J289</f>
        <v>0</v>
      </c>
    </row>
    <row r="285" spans="9:12" ht="12.75">
      <c r="I285" s="91" t="s">
        <v>58</v>
      </c>
      <c r="J285" s="16">
        <f>+G211</f>
        <v>519638.54</v>
      </c>
      <c r="K285" s="94">
        <f>+J285/J289</f>
        <v>0.017625337106930285</v>
      </c>
      <c r="L285" s="2" t="s">
        <v>66</v>
      </c>
    </row>
    <row r="286" spans="9:11" ht="12.75">
      <c r="I286" s="91" t="s">
        <v>233</v>
      </c>
      <c r="J286" s="16">
        <f>+G231</f>
        <v>748520</v>
      </c>
      <c r="K286" s="94">
        <f>+J286/J290</f>
        <v>0.02077023781976413</v>
      </c>
    </row>
    <row r="287" spans="9:11" ht="12.75">
      <c r="I287" s="91" t="s">
        <v>100</v>
      </c>
      <c r="J287" s="16">
        <f>+G238</f>
        <v>2308150</v>
      </c>
      <c r="K287" s="94">
        <f>+J287/J289</f>
        <v>0.07828888489171942</v>
      </c>
    </row>
    <row r="288" spans="9:11" ht="12.75">
      <c r="I288" s="91" t="s">
        <v>105</v>
      </c>
      <c r="J288" s="16">
        <f>+G245</f>
        <v>0</v>
      </c>
      <c r="K288" s="94" t="s">
        <v>66</v>
      </c>
    </row>
    <row r="289" spans="9:11" ht="12.75">
      <c r="I289" s="93" t="s">
        <v>32</v>
      </c>
      <c r="J289" s="18">
        <f>SUM(J280:J288)</f>
        <v>29482473.83</v>
      </c>
      <c r="K289" s="94">
        <f>SUM(K280:K288)</f>
        <v>0.9953815949156419</v>
      </c>
    </row>
    <row r="290" spans="9:11" ht="12.75">
      <c r="I290" s="93" t="s">
        <v>33</v>
      </c>
      <c r="J290" s="18">
        <f>+J279-J289</f>
        <v>36038104.45</v>
      </c>
      <c r="K290" s="94"/>
    </row>
    <row r="291" spans="9:11" ht="12.75">
      <c r="I291" s="91"/>
      <c r="J291" s="95"/>
      <c r="K291" s="92"/>
    </row>
    <row r="292" spans="9:11" ht="12.75">
      <c r="I292" s="91"/>
      <c r="J292" s="16"/>
      <c r="K292" s="92"/>
    </row>
    <row r="293" spans="9:11" ht="12.75">
      <c r="I293" s="91"/>
      <c r="J293" s="16"/>
      <c r="K293" s="92"/>
    </row>
    <row r="294" spans="9:11" ht="12.75">
      <c r="I294" s="91"/>
      <c r="J294" s="16"/>
      <c r="K294" s="92"/>
    </row>
    <row r="295" spans="9:11" ht="12.75">
      <c r="I295" s="91"/>
      <c r="J295" s="16"/>
      <c r="K295" s="92"/>
    </row>
    <row r="296" spans="9:11" ht="13.5" thickBot="1">
      <c r="I296" s="96"/>
      <c r="J296" s="97"/>
      <c r="K296" s="98"/>
    </row>
  </sheetData>
  <sheetProtection/>
  <mergeCells count="7">
    <mergeCell ref="I276:K276"/>
    <mergeCell ref="I274:K274"/>
    <mergeCell ref="C12:H12"/>
    <mergeCell ref="C13:H13"/>
    <mergeCell ref="C14:H14"/>
    <mergeCell ref="I275:K275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7" max="7" man="1"/>
    <brk id="262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7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102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257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256</v>
      </c>
      <c r="B22" s="126"/>
      <c r="C22" s="126"/>
      <c r="D22" s="126"/>
      <c r="E22" s="34"/>
      <c r="F22" s="34"/>
      <c r="G22" s="38">
        <v>36081214.28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v>29439364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65520578.28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v>29482473.83</v>
      </c>
    </row>
    <row r="28" spans="1:9" ht="30" customHeight="1" thickBot="1">
      <c r="A28" s="128" t="s">
        <v>255</v>
      </c>
      <c r="B28" s="128"/>
      <c r="C28" s="128"/>
      <c r="D28" s="128"/>
      <c r="E28" s="38"/>
      <c r="F28" s="37"/>
      <c r="G28" s="41">
        <f>+G24-G27</f>
        <v>36038104.45</v>
      </c>
      <c r="I28" s="3" t="s">
        <v>66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2016-10-07T14:38:46Z</dcterms:modified>
  <cp:category/>
  <cp:version/>
  <cp:contentType/>
  <cp:contentStatus/>
</cp:coreProperties>
</file>