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E25" i="3" l="1"/>
  <c r="E15" i="3"/>
  <c r="E9" i="3"/>
  <c r="E73" i="3" s="1"/>
  <c r="E86" i="3" s="1"/>
  <c r="P41" i="3" l="1"/>
  <c r="C82" i="3" l="1"/>
  <c r="C79" i="3"/>
  <c r="C76" i="3"/>
  <c r="C75" i="3" s="1"/>
  <c r="C84" i="3" s="1"/>
  <c r="C69" i="3"/>
  <c r="C73" i="3" s="1"/>
  <c r="C86" i="3" s="1"/>
  <c r="C66" i="3"/>
  <c r="C61" i="3"/>
  <c r="C51" i="3"/>
  <c r="C43" i="3"/>
  <c r="C35" i="3"/>
  <c r="C25" i="3"/>
  <c r="C15" i="3"/>
  <c r="C9" i="3"/>
  <c r="D9" i="3" l="1"/>
  <c r="E35" i="3" l="1"/>
  <c r="F35" i="3"/>
  <c r="G35" i="3"/>
  <c r="H35" i="3"/>
  <c r="I35" i="3"/>
  <c r="J35" i="3"/>
  <c r="K35" i="3"/>
  <c r="L35" i="3"/>
  <c r="M35" i="3"/>
  <c r="N35" i="3"/>
  <c r="O35" i="3"/>
  <c r="P16" i="3" l="1"/>
  <c r="P17" i="3"/>
  <c r="P21" i="3"/>
  <c r="P22" i="3"/>
  <c r="P23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J51" i="3"/>
  <c r="K51" i="3"/>
  <c r="L51" i="3"/>
  <c r="M51" i="3"/>
  <c r="N51" i="3"/>
  <c r="D35" i="3"/>
  <c r="F25" i="3"/>
  <c r="G25" i="3"/>
  <c r="H25" i="3"/>
  <c r="I25" i="3"/>
  <c r="J25" i="3"/>
  <c r="K25" i="3"/>
  <c r="L25" i="3"/>
  <c r="M25" i="3"/>
  <c r="N25" i="3"/>
  <c r="F15" i="3"/>
  <c r="G15" i="3"/>
  <c r="H15" i="3"/>
  <c r="I15" i="3"/>
  <c r="J15" i="3"/>
  <c r="K15" i="3"/>
  <c r="L15" i="3"/>
  <c r="M15" i="3"/>
  <c r="N15" i="3"/>
  <c r="P9" i="3" l="1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37" i="3"/>
  <c r="P38" i="3"/>
  <c r="P39" i="3"/>
  <c r="P40" i="3"/>
  <c r="P42" i="3"/>
  <c r="P44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P35" i="3" l="1"/>
  <c r="O73" i="3"/>
  <c r="O86" i="3" s="1"/>
  <c r="N73" i="3"/>
  <c r="N86" i="3" s="1"/>
  <c r="K73" i="3"/>
  <c r="K86" i="3" s="1"/>
  <c r="P61" i="3"/>
  <c r="P43" i="3"/>
  <c r="P82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B82" i="3"/>
  <c r="B79" i="3"/>
  <c r="B76" i="3"/>
  <c r="B69" i="3"/>
  <c r="B66" i="3"/>
  <c r="B61" i="3"/>
  <c r="B51" i="3"/>
  <c r="B43" i="3"/>
  <c r="B35" i="3"/>
  <c r="B25" i="3"/>
  <c r="B15" i="3"/>
  <c r="B9" i="3"/>
  <c r="B73" i="3" l="1"/>
  <c r="J73" i="3"/>
  <c r="J86" i="3" s="1"/>
  <c r="B75" i="3"/>
  <c r="B84" i="3" s="1"/>
  <c r="G73" i="3"/>
  <c r="G86" i="3" s="1"/>
  <c r="P51" i="3"/>
  <c r="P69" i="3"/>
  <c r="P66" i="3"/>
  <c r="P15" i="3"/>
  <c r="P25" i="3"/>
  <c r="P79" i="3"/>
  <c r="P76" i="3"/>
  <c r="I73" i="3"/>
  <c r="I86" i="3" s="1"/>
  <c r="H73" i="3"/>
  <c r="H86" i="3" s="1"/>
  <c r="F73" i="3"/>
  <c r="F86" i="3" s="1"/>
  <c r="D73" i="3"/>
  <c r="D86" i="3" s="1"/>
  <c r="B86" i="3" l="1"/>
  <c r="P73" i="3"/>
  <c r="P75" i="3"/>
  <c r="P84" i="3" s="1"/>
  <c r="P86" i="3" l="1"/>
  <c r="AA6" i="3"/>
  <c r="AB6" i="3" s="1"/>
</calcChain>
</file>

<file path=xl/sharedStrings.xml><?xml version="1.0" encoding="utf-8"?>
<sst xmlns="http://schemas.openxmlformats.org/spreadsheetml/2006/main" count="112" uniqueCount="112">
  <si>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</si>
  <si>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</si>
  <si>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</si>
  <si>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</si>
  <si>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</si>
  <si>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</si>
  <si>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</si>
  <si>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</si>
  <si>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</si>
  <si>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</si>
  <si>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</si>
  <si>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</si>
  <si>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</si>
  <si>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</si>
  <si>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</si>
  <si>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</si>
  <si>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</si>
  <si>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</si>
  <si>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</si>
  <si>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</si>
  <si>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</si>
  <si>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</si>
  <si>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</si>
  <si>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</si>
  <si>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</si>
  <si>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</si>
  <si>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</si>
  <si>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</si>
  <si>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</si>
  <si>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</si>
  <si>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</si>
  <si>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</si>
  <si>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</si>
  <si>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</si>
  <si>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</si>
  <si>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</si>
  <si>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</si>
  <si>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</si>
  <si>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</si>
  <si>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</si>
  <si>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</si>
  <si>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</si>
  <si>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</si>
  <si>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</si>
  <si>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</si>
  <si>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</si>
  <si>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</si>
  <si>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</si>
  <si>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</si>
  <si>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</si>
  <si>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</si>
  <si>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</si>
  <si>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</si>
  <si>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</si>
  <si>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</si>
  <si>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</si>
  <si>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</si>
  <si>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</si>
  <si>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</si>
  <si>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</si>
  <si>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</si>
  <si>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</si>
  <si>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</si>
  <si>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</si>
  <si>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</si>
  <si>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</si>
  <si>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</si>
  <si>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</si>
  <si>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</si>
  <si>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</si>
  <si>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</si>
  <si>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</si>
  <si>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</si>
  <si>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</si>
  <si>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</si>
  <si>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</si>
  <si>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</si>
  <si>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</si>
  <si>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</si>
  <si>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</si>
  <si>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</si>
  <si>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</si>
  <si>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</si>
  <si>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</si>
  <si>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</si>
  <si>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</si>
  <si>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</si>
  <si>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</si>
  <si>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</si>
  <si>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</si>
  <si>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</si>
  <si>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</si>
  <si>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</si>
  <si>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</si>
  <si>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</si>
  <si>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</si>
  <si>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</si>
  <si>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</si>
  <si>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</si>
  <si>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</si>
  <si>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</si>
  <si>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</si>
  <si>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</si>
  <si>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</si>
  <si>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</si>
  <si>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</si>
  <si>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</si>
  <si>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</si>
  <si>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</si>
  <si>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</si>
  <si>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</si>
  <si>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29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</si>
</sst>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4" fillId="0" borderId="3" xfId="1" applyFont="1" applyFill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5" fontId="0" fillId="0" borderId="3" xfId="0" applyNumberForma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2" fillId="0" borderId="0" xfId="0" applyFont="1"/>
    <xf numFmtId="164" fontId="1" fillId="4" borderId="3" xfId="0" applyNumberFormat="1" applyFont="1" applyFill="1" applyBorder="1"/>
    <xf numFmtId="165" fontId="0" fillId="4" borderId="3" xfId="0" applyNumberFormat="1" applyFill="1" applyBorder="1"/>
    <xf numFmtId="165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164" fontId="4" fillId="5" borderId="3" xfId="1" applyFont="1" applyFill="1" applyBorder="1" applyAlignment="1">
      <alignment vertical="center" wrapText="1"/>
    </xf>
    <xf numFmtId="164" fontId="0" fillId="0" borderId="3" xfId="1" applyFont="1" applyBorder="1"/>
    <xf numFmtId="164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0" fillId="4" borderId="3" xfId="0" applyNumberFormat="1" applyFont="1" applyFill="1" applyBorder="1"/>
    <xf numFmtId="165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4" fillId="0" borderId="3" xfId="1" applyFon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5" fontId="12" fillId="0" borderId="3" xfId="0" applyNumberFormat="1" applyFont="1" applyFill="1" applyBorder="1" applyAlignment="1">
      <alignment vertical="center" wrapText="1"/>
    </xf>
    <xf numFmtId="164" fontId="12" fillId="0" borderId="3" xfId="1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</xdr:colOff>
      <xdr:row>0</xdr:row>
      <xdr:rowOff>23813</xdr:rowOff>
    </xdr:from>
    <xdr:to>
      <xdr:col>3</xdr:col>
      <xdr:colOff>1357312</xdr:colOff>
      <xdr:row>0</xdr:row>
      <xdr:rowOff>1425893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8968" y="23813"/>
          <a:ext cx="4429125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5"/>
  <sheetViews>
    <sheetView showGridLines="0" tabSelected="1" zoomScale="80" zoomScaleNormal="80" workbookViewId="0">
      <selection activeCell="Q51" sqref="Q51"/>
    </sheetView>
  </sheetViews>
  <sheetFormatPr baseColWidth="10" defaultColWidth="9.140625" defaultRowHeight="15" x14ac:dyDescent="0.25"/>
  <cols>
    <col min="1" max="1" width="46.85546875" customWidth="1"/>
    <col min="2" max="2" width="22.5703125" style="31" customWidth="1"/>
    <col min="3" max="3" width="24.42578125" style="31" customWidth="1"/>
    <col min="4" max="4" width="22.7109375" style="31" customWidth="1"/>
    <col min="5" max="5" width="22.85546875" style="31" customWidth="1"/>
    <col min="6" max="6" width="22.85546875" style="31" hidden="1" customWidth="1"/>
    <col min="7" max="9" width="22.7109375" style="31" hidden="1" customWidth="1"/>
    <col min="10" max="15" width="22.7109375" hidden="1" customWidth="1"/>
    <col min="16" max="16" width="22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"/>
    </row>
    <row r="2" spans="1:28" ht="18.75" customHeight="1" x14ac:dyDescent="0.25">
      <c r="A2" s="63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9"/>
    </row>
    <row r="3" spans="1:28" s="31" customFormat="1" ht="18.75" customHeight="1" x14ac:dyDescent="0.3">
      <c r="A3" s="64" t="s">
        <v>111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9"/>
    </row>
    <row r="4" spans="1:28" x14ac:dyDescent="0.25">
      <c r="A4" s="65" t="s">
        <v>104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62" t="s">
        <v>101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487300260</v>
      </c>
      <c r="C9" s="20">
        <f>SUM(C10:C14)</f>
        <v>487300260</v>
      </c>
      <c r="D9" s="20">
        <f>SUM(D10:D14)</f>
        <v>30435069.140000001</v>
      </c>
      <c r="E9" s="20">
        <f>SUM(E10:E14)</f>
        <v>29989481.280000001</v>
      </c>
      <c r="F9" s="20">
        <f t="shared" ref="F9:O9" si="0">SUM(F10:F14)</f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 t="shared" ref="P9:P14" si="1">SUM(D9:O9)</f>
        <v>60424550.420000002</v>
      </c>
      <c r="S9" s="11"/>
    </row>
    <row r="10" spans="1:28" ht="15.75" x14ac:dyDescent="0.25">
      <c r="A10" s="4" t="s">
        <v>3</v>
      </c>
      <c r="B10" s="58">
        <v>367300260</v>
      </c>
      <c r="C10" s="58">
        <v>367300260</v>
      </c>
      <c r="D10" s="45">
        <v>25736152.449999999</v>
      </c>
      <c r="E10" s="43">
        <v>25278172.530000001</v>
      </c>
      <c r="F10" s="43"/>
      <c r="G10" s="43"/>
      <c r="H10" s="43"/>
      <c r="I10" s="43"/>
      <c r="J10" s="21"/>
      <c r="K10" s="44"/>
      <c r="L10" s="44"/>
      <c r="M10" s="44"/>
      <c r="N10" s="44"/>
      <c r="O10" s="44"/>
      <c r="P10" s="45">
        <f t="shared" si="1"/>
        <v>51014324.980000004</v>
      </c>
    </row>
    <row r="11" spans="1:28" ht="15.75" x14ac:dyDescent="0.25">
      <c r="A11" s="4" t="s">
        <v>4</v>
      </c>
      <c r="B11" s="58">
        <v>12200000</v>
      </c>
      <c r="C11" s="58">
        <v>12200000</v>
      </c>
      <c r="D11" s="45">
        <v>879009.75</v>
      </c>
      <c r="E11" s="13">
        <v>879009.75</v>
      </c>
      <c r="F11" s="13"/>
      <c r="G11" s="13"/>
      <c r="H11" s="13"/>
      <c r="I11" s="13"/>
      <c r="J11" s="13"/>
      <c r="K11" s="13"/>
      <c r="L11" s="13"/>
      <c r="M11" s="13"/>
      <c r="N11" s="13"/>
      <c r="O11" s="44"/>
      <c r="P11" s="45">
        <f t="shared" si="1"/>
        <v>1758019.5</v>
      </c>
    </row>
    <row r="12" spans="1:28" ht="15.75" x14ac:dyDescent="0.25">
      <c r="A12" s="4" t="s">
        <v>38</v>
      </c>
      <c r="B12" s="59">
        <v>0</v>
      </c>
      <c r="C12" s="59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ht="15.75" x14ac:dyDescent="0.25">
      <c r="A13" s="4" t="s">
        <v>5</v>
      </c>
      <c r="B13" s="58">
        <v>60800000</v>
      </c>
      <c r="C13" s="58">
        <v>60800000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ht="30" x14ac:dyDescent="0.25">
      <c r="A14" s="4" t="s">
        <v>6</v>
      </c>
      <c r="B14" s="58">
        <v>47000000</v>
      </c>
      <c r="C14" s="58">
        <v>47000000</v>
      </c>
      <c r="D14" s="58">
        <v>3819906.94</v>
      </c>
      <c r="E14" s="13">
        <v>3832299</v>
      </c>
      <c r="F14" s="13"/>
      <c r="G14" s="13"/>
      <c r="H14" s="13"/>
      <c r="I14" s="13"/>
      <c r="J14" s="22"/>
      <c r="K14" s="44"/>
      <c r="L14" s="23"/>
      <c r="M14" s="44"/>
      <c r="N14" s="23"/>
      <c r="O14" s="44"/>
      <c r="P14" s="58">
        <f t="shared" si="1"/>
        <v>7652205.9399999995</v>
      </c>
    </row>
    <row r="15" spans="1:28" ht="22.5" customHeight="1" x14ac:dyDescent="0.25">
      <c r="A15" s="2" t="s">
        <v>7</v>
      </c>
      <c r="B15" s="37">
        <f>SUM(B16:B24)</f>
        <v>95781000</v>
      </c>
      <c r="C15" s="37">
        <f>SUM(C16:C24)</f>
        <v>95781000</v>
      </c>
      <c r="D15" s="37">
        <f>SUM(D16:D24)</f>
        <v>2611261.0599999996</v>
      </c>
      <c r="E15" s="37">
        <f>SUM(E16:E24)</f>
        <v>6879954.419999999</v>
      </c>
      <c r="F15" s="37">
        <f t="shared" ref="F15:O15" si="2">SUM(F16:F24)</f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9491215.4799999986</v>
      </c>
    </row>
    <row r="16" spans="1:28" ht="25.5" customHeight="1" x14ac:dyDescent="0.25">
      <c r="A16" s="50" t="s">
        <v>8</v>
      </c>
      <c r="B16" s="58">
        <v>16686000</v>
      </c>
      <c r="C16" s="58">
        <v>16686000</v>
      </c>
      <c r="D16" s="45">
        <v>1471429.91</v>
      </c>
      <c r="E16" s="18">
        <v>1668898.41</v>
      </c>
      <c r="F16" s="18"/>
      <c r="G16" s="18"/>
      <c r="H16" s="18"/>
      <c r="I16" s="18"/>
      <c r="J16" s="22"/>
      <c r="K16" s="23"/>
      <c r="L16" s="23"/>
      <c r="M16" s="23"/>
      <c r="N16" s="23"/>
      <c r="O16" s="44"/>
      <c r="P16" s="45">
        <f>SUM(D16:O16)</f>
        <v>3140328.32</v>
      </c>
    </row>
    <row r="17" spans="1:16" ht="30" x14ac:dyDescent="0.25">
      <c r="A17" s="4" t="s">
        <v>9</v>
      </c>
      <c r="B17" s="58">
        <v>25000000</v>
      </c>
      <c r="C17" s="58">
        <v>25000000</v>
      </c>
      <c r="D17" s="45">
        <v>432770.9</v>
      </c>
      <c r="E17" s="18">
        <v>1885983.2</v>
      </c>
      <c r="F17" s="18"/>
      <c r="G17" s="18"/>
      <c r="H17" s="18"/>
      <c r="I17" s="18"/>
      <c r="J17" s="22"/>
      <c r="K17" s="23"/>
      <c r="L17" s="23"/>
      <c r="M17" s="23"/>
      <c r="N17" s="23"/>
      <c r="O17" s="44"/>
      <c r="P17" s="45">
        <f>SUM(D17:O17)</f>
        <v>2318754.1</v>
      </c>
    </row>
    <row r="18" spans="1:16" ht="15.75" x14ac:dyDescent="0.25">
      <c r="A18" s="4" t="s">
        <v>10</v>
      </c>
      <c r="B18" s="58">
        <v>2500000</v>
      </c>
      <c r="C18" s="58">
        <v>2500000</v>
      </c>
      <c r="D18" s="52"/>
      <c r="E18" s="18"/>
      <c r="F18" s="18"/>
      <c r="G18" s="18"/>
      <c r="H18" s="18"/>
      <c r="I18" s="18"/>
      <c r="J18" s="22"/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8">
        <v>1350000</v>
      </c>
      <c r="C19" s="58">
        <v>1350000</v>
      </c>
      <c r="D19" s="52"/>
      <c r="E19" s="18"/>
      <c r="F19" s="18"/>
      <c r="G19" s="18"/>
      <c r="H19" s="18"/>
      <c r="I19" s="18"/>
      <c r="J19" s="22"/>
      <c r="K19" s="23"/>
      <c r="L19" s="23"/>
      <c r="M19" s="23"/>
      <c r="N19" s="23"/>
      <c r="O19" s="44"/>
      <c r="P19" s="52">
        <v>0</v>
      </c>
    </row>
    <row r="20" spans="1:16" ht="15.75" x14ac:dyDescent="0.25">
      <c r="A20" s="4" t="s">
        <v>12</v>
      </c>
      <c r="B20" s="58">
        <v>5200000</v>
      </c>
      <c r="C20" s="58">
        <v>5200000</v>
      </c>
      <c r="D20" s="52">
        <v>11800</v>
      </c>
      <c r="E20" s="18">
        <v>249319.84</v>
      </c>
      <c r="F20" s="18"/>
      <c r="G20" s="18"/>
      <c r="H20" s="18"/>
      <c r="I20" s="18"/>
      <c r="J20" s="22"/>
      <c r="K20" s="23"/>
      <c r="L20" s="45"/>
      <c r="M20" s="23"/>
      <c r="N20" s="23"/>
      <c r="O20" s="44"/>
      <c r="P20" s="52">
        <v>0</v>
      </c>
    </row>
    <row r="21" spans="1:16" ht="15.75" x14ac:dyDescent="0.25">
      <c r="A21" s="4" t="s">
        <v>13</v>
      </c>
      <c r="B21" s="58">
        <v>6500000</v>
      </c>
      <c r="C21" s="58">
        <v>6500000</v>
      </c>
      <c r="D21" s="45">
        <v>301068.79999999999</v>
      </c>
      <c r="E21" s="18">
        <v>610743.19999999995</v>
      </c>
      <c r="F21" s="18"/>
      <c r="G21" s="18"/>
      <c r="H21" s="18"/>
      <c r="I21" s="18"/>
      <c r="J21" s="22"/>
      <c r="K21" s="23"/>
      <c r="L21" s="23"/>
      <c r="M21" s="45"/>
      <c r="N21" s="23"/>
      <c r="O21" s="44"/>
      <c r="P21" s="45">
        <f>SUM(D21:O21)</f>
        <v>911812</v>
      </c>
    </row>
    <row r="22" spans="1:16" ht="45" x14ac:dyDescent="0.25">
      <c r="A22" s="4" t="s">
        <v>14</v>
      </c>
      <c r="B22" s="58">
        <v>5700000</v>
      </c>
      <c r="C22" s="58">
        <v>5700000</v>
      </c>
      <c r="D22" s="45">
        <v>36940.980000000003</v>
      </c>
      <c r="E22" s="18">
        <v>434630.41</v>
      </c>
      <c r="F22" s="18"/>
      <c r="G22" s="18"/>
      <c r="H22" s="18"/>
      <c r="I22" s="18"/>
      <c r="J22" s="22"/>
      <c r="K22" s="23"/>
      <c r="L22" s="23"/>
      <c r="M22" s="23"/>
      <c r="N22" s="23"/>
      <c r="O22" s="44"/>
      <c r="P22" s="45">
        <f>SUM(D22:O22)</f>
        <v>471571.38999999996</v>
      </c>
    </row>
    <row r="23" spans="1:16" ht="30" x14ac:dyDescent="0.25">
      <c r="A23" s="4" t="s">
        <v>15</v>
      </c>
      <c r="B23" s="58">
        <v>13345000</v>
      </c>
      <c r="C23" s="58">
        <v>13345000</v>
      </c>
      <c r="D23" s="45">
        <v>228146.67</v>
      </c>
      <c r="E23" s="18">
        <v>476825.47</v>
      </c>
      <c r="F23" s="18"/>
      <c r="G23" s="18"/>
      <c r="H23" s="18"/>
      <c r="I23" s="18"/>
      <c r="J23" s="22"/>
      <c r="K23" s="23"/>
      <c r="L23" s="23"/>
      <c r="M23" s="23"/>
      <c r="N23" s="23"/>
      <c r="O23" s="44"/>
      <c r="P23" s="45">
        <f>SUM(D23:O23)</f>
        <v>704972.14</v>
      </c>
    </row>
    <row r="24" spans="1:16" ht="15.75" x14ac:dyDescent="0.25">
      <c r="A24" s="4" t="s">
        <v>39</v>
      </c>
      <c r="B24" s="58">
        <v>19500000</v>
      </c>
      <c r="C24" s="58">
        <v>19500000</v>
      </c>
      <c r="D24" s="18">
        <v>129103.8</v>
      </c>
      <c r="E24" s="18">
        <v>1553553.89</v>
      </c>
      <c r="F24" s="18"/>
      <c r="G24" s="18"/>
      <c r="H24" s="18"/>
      <c r="I24" s="18"/>
      <c r="J24" s="22"/>
      <c r="K24" s="23"/>
      <c r="L24" s="23"/>
      <c r="M24" s="23"/>
      <c r="N24" s="23"/>
      <c r="O24" s="44"/>
      <c r="P24" s="45">
        <f>SUM(D24:O24)</f>
        <v>1682657.69</v>
      </c>
    </row>
    <row r="25" spans="1:16" x14ac:dyDescent="0.25">
      <c r="A25" s="2" t="s">
        <v>16</v>
      </c>
      <c r="B25" s="37">
        <f>SUM(B26:B34)</f>
        <v>26320000</v>
      </c>
      <c r="C25" s="37">
        <f>SUM(C26:C34)</f>
        <v>26320000</v>
      </c>
      <c r="D25" s="37">
        <f>SUM(D26:D34)</f>
        <v>1107663.53</v>
      </c>
      <c r="E25" s="37">
        <f>SUM(E26:E34)</f>
        <v>2370255.87</v>
      </c>
      <c r="F25" s="37">
        <f t="shared" ref="F25:O25" si="4">SUM(F26:F34)</f>
        <v>0</v>
      </c>
      <c r="G25" s="37">
        <f t="shared" si="4"/>
        <v>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 t="shared" si="3"/>
        <v>3477919.4000000004</v>
      </c>
    </row>
    <row r="26" spans="1:16" ht="30" x14ac:dyDescent="0.25">
      <c r="A26" s="4" t="s">
        <v>17</v>
      </c>
      <c r="B26" s="58">
        <v>1750000</v>
      </c>
      <c r="C26" s="58">
        <v>1750000</v>
      </c>
      <c r="D26" s="18">
        <v>73686</v>
      </c>
      <c r="E26" s="18">
        <v>307544</v>
      </c>
      <c r="F26" s="18"/>
      <c r="G26" s="18"/>
      <c r="H26" s="18"/>
      <c r="I26" s="18"/>
      <c r="J26" s="22"/>
      <c r="K26" s="23"/>
      <c r="L26" s="23"/>
      <c r="M26" s="23"/>
      <c r="N26" s="23"/>
      <c r="O26" s="44"/>
      <c r="P26" s="52">
        <v>0</v>
      </c>
    </row>
    <row r="27" spans="1:16" ht="15.75" x14ac:dyDescent="0.25">
      <c r="A27" s="4" t="s">
        <v>18</v>
      </c>
      <c r="B27" s="58">
        <v>1700000</v>
      </c>
      <c r="C27" s="58">
        <v>1700000</v>
      </c>
      <c r="D27" s="18">
        <v>0</v>
      </c>
      <c r="E27" s="18"/>
      <c r="F27" s="18"/>
      <c r="G27" s="18"/>
      <c r="H27" s="18"/>
      <c r="I27" s="18"/>
      <c r="J27" s="22"/>
      <c r="K27" s="23"/>
      <c r="L27" s="23"/>
      <c r="M27" s="23"/>
      <c r="N27" s="23"/>
      <c r="O27" s="44"/>
      <c r="P27" s="52">
        <v>0</v>
      </c>
    </row>
    <row r="28" spans="1:16" ht="30" x14ac:dyDescent="0.25">
      <c r="A28" s="4" t="s">
        <v>19</v>
      </c>
      <c r="B28" s="58">
        <v>2220000</v>
      </c>
      <c r="C28" s="58">
        <v>2220000</v>
      </c>
      <c r="D28" s="18">
        <v>55755</v>
      </c>
      <c r="E28" s="18">
        <v>318199.98</v>
      </c>
      <c r="F28" s="18"/>
      <c r="G28" s="18"/>
      <c r="H28" s="18"/>
      <c r="I28" s="18"/>
      <c r="J28" s="22"/>
      <c r="K28" s="23"/>
      <c r="L28" s="23"/>
      <c r="M28" s="23"/>
      <c r="N28" s="23"/>
      <c r="O28" s="44"/>
      <c r="P28" s="52">
        <v>0</v>
      </c>
    </row>
    <row r="29" spans="1:16" ht="15.75" x14ac:dyDescent="0.25">
      <c r="A29" s="4" t="s">
        <v>20</v>
      </c>
      <c r="B29" s="58">
        <v>50000</v>
      </c>
      <c r="C29" s="58">
        <v>50000</v>
      </c>
      <c r="D29" s="18">
        <v>12390</v>
      </c>
      <c r="E29" s="18"/>
      <c r="F29" s="18"/>
      <c r="G29" s="18"/>
      <c r="H29" s="18"/>
      <c r="I29" s="18"/>
      <c r="J29" s="18"/>
      <c r="K29" s="15"/>
      <c r="L29" s="45"/>
      <c r="M29" s="45"/>
      <c r="N29" s="18"/>
      <c r="O29" s="16"/>
      <c r="P29" s="52">
        <v>0</v>
      </c>
    </row>
    <row r="30" spans="1:16" ht="30" x14ac:dyDescent="0.25">
      <c r="A30" s="4" t="s">
        <v>21</v>
      </c>
      <c r="B30" s="58">
        <v>1120000</v>
      </c>
      <c r="C30" s="58">
        <v>1120000</v>
      </c>
      <c r="D30" s="18">
        <v>200124.33</v>
      </c>
      <c r="E30" s="18"/>
      <c r="F30" s="18"/>
      <c r="G30" s="18"/>
      <c r="H30" s="18"/>
      <c r="I30" s="18"/>
      <c r="J30" s="22"/>
      <c r="K30" s="23"/>
      <c r="L30" s="23"/>
      <c r="M30" s="23"/>
      <c r="N30" s="23"/>
      <c r="O30" s="44"/>
      <c r="P30" s="52">
        <v>0</v>
      </c>
    </row>
    <row r="31" spans="1:16" ht="30" x14ac:dyDescent="0.25">
      <c r="A31" s="4" t="s">
        <v>22</v>
      </c>
      <c r="B31" s="58">
        <v>785000</v>
      </c>
      <c r="C31" s="58">
        <v>785000</v>
      </c>
      <c r="D31" s="18">
        <v>23010</v>
      </c>
      <c r="E31" s="18"/>
      <c r="F31" s="18"/>
      <c r="G31" s="18"/>
      <c r="H31" s="18"/>
      <c r="I31" s="18"/>
      <c r="J31" s="22"/>
      <c r="K31" s="23"/>
      <c r="L31" s="23"/>
      <c r="M31" s="23"/>
      <c r="N31" s="23"/>
      <c r="O31" s="44"/>
      <c r="P31" s="52">
        <v>0</v>
      </c>
    </row>
    <row r="32" spans="1:16" ht="30" x14ac:dyDescent="0.25">
      <c r="A32" s="4" t="s">
        <v>23</v>
      </c>
      <c r="B32" s="58">
        <v>9445000</v>
      </c>
      <c r="C32" s="58">
        <v>9445000</v>
      </c>
      <c r="D32" s="18">
        <v>536923.9</v>
      </c>
      <c r="E32" s="18">
        <v>1283126.51</v>
      </c>
      <c r="F32" s="18"/>
      <c r="G32" s="18"/>
      <c r="H32" s="18"/>
      <c r="I32" s="18"/>
      <c r="J32" s="22"/>
      <c r="K32" s="23"/>
      <c r="L32" s="23"/>
      <c r="M32" s="23"/>
      <c r="N32" s="23"/>
      <c r="O32" s="44"/>
      <c r="P32" s="52">
        <v>0</v>
      </c>
    </row>
    <row r="33" spans="1:16" ht="30" x14ac:dyDescent="0.25">
      <c r="A33" s="4" t="s">
        <v>40</v>
      </c>
      <c r="B33" s="58">
        <v>0</v>
      </c>
      <c r="C33" s="58"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2">
        <v>0</v>
      </c>
    </row>
    <row r="34" spans="1:16" ht="15.75" x14ac:dyDescent="0.25">
      <c r="A34" s="4" t="s">
        <v>24</v>
      </c>
      <c r="B34" s="58">
        <v>9250000</v>
      </c>
      <c r="C34" s="58">
        <v>9250000</v>
      </c>
      <c r="D34" s="18">
        <v>205774.3</v>
      </c>
      <c r="E34" s="18">
        <v>461385.38</v>
      </c>
      <c r="F34" s="18"/>
      <c r="G34" s="18"/>
      <c r="H34" s="18"/>
      <c r="I34" s="18"/>
      <c r="J34" s="22"/>
      <c r="K34" s="23"/>
      <c r="L34" s="23"/>
      <c r="M34" s="23"/>
      <c r="N34" s="23"/>
      <c r="O34" s="44"/>
      <c r="P34" s="45"/>
    </row>
    <row r="35" spans="1:16" x14ac:dyDescent="0.25">
      <c r="A35" s="2" t="s">
        <v>25</v>
      </c>
      <c r="B35" s="37">
        <f>SUM(B36:B42)</f>
        <v>1900000</v>
      </c>
      <c r="C35" s="37">
        <f>SUM(C36:C42)</f>
        <v>1900000</v>
      </c>
      <c r="D35" s="37">
        <f t="shared" ref="D35:P35" si="5">SUM(D36:D42)</f>
        <v>572558.71</v>
      </c>
      <c r="E35" s="37">
        <f t="shared" si="5"/>
        <v>0</v>
      </c>
      <c r="F35" s="37">
        <f t="shared" si="5"/>
        <v>0</v>
      </c>
      <c r="G35" s="37">
        <f t="shared" si="5"/>
        <v>0</v>
      </c>
      <c r="H35" s="37">
        <f t="shared" si="5"/>
        <v>0</v>
      </c>
      <c r="I35" s="37">
        <f t="shared" si="5"/>
        <v>0</v>
      </c>
      <c r="J35" s="37">
        <f t="shared" si="5"/>
        <v>0</v>
      </c>
      <c r="K35" s="37">
        <f t="shared" si="5"/>
        <v>0</v>
      </c>
      <c r="L35" s="37">
        <f t="shared" si="5"/>
        <v>0</v>
      </c>
      <c r="M35" s="37">
        <f t="shared" si="5"/>
        <v>0</v>
      </c>
      <c r="N35" s="37">
        <f t="shared" si="5"/>
        <v>0</v>
      </c>
      <c r="O35" s="37">
        <f t="shared" si="5"/>
        <v>120000</v>
      </c>
      <c r="P35" s="37">
        <f t="shared" si="5"/>
        <v>572558.71</v>
      </c>
    </row>
    <row r="36" spans="1:16" ht="30" x14ac:dyDescent="0.25">
      <c r="A36" s="4" t="s">
        <v>26</v>
      </c>
      <c r="B36" s="58">
        <v>1100000</v>
      </c>
      <c r="C36" s="58">
        <v>1100000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>
        <v>120000</v>
      </c>
      <c r="P36" s="45"/>
    </row>
    <row r="37" spans="1:16" ht="30" x14ac:dyDescent="0.25">
      <c r="A37" s="4" t="s">
        <v>41</v>
      </c>
      <c r="B37" s="60">
        <v>0</v>
      </c>
      <c r="C37" s="60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60">
        <v>0</v>
      </c>
      <c r="C38" s="60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60">
        <v>0</v>
      </c>
      <c r="C39" s="60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60">
        <v>0</v>
      </c>
      <c r="C40" s="60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58">
        <v>800000</v>
      </c>
      <c r="C41" s="58">
        <v>800000</v>
      </c>
      <c r="D41" s="52">
        <v>572558.71</v>
      </c>
      <c r="E41" s="52"/>
      <c r="F41" s="52"/>
      <c r="G41" s="52"/>
      <c r="H41" s="52"/>
      <c r="I41" s="52"/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f t="shared" si="3"/>
        <v>572558.71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6">SUM(D44:D50)</f>
        <v>0</v>
      </c>
      <c r="E43" s="38">
        <f t="shared" si="6"/>
        <v>0</v>
      </c>
      <c r="F43" s="38">
        <f t="shared" si="6"/>
        <v>0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8">
        <f t="shared" ref="K43" si="7">SUM(K44:K50)</f>
        <v>0</v>
      </c>
      <c r="L43" s="38">
        <f t="shared" ref="L43" si="8">SUM(L44:L50)</f>
        <v>0</v>
      </c>
      <c r="M43" s="38">
        <f t="shared" ref="M43" si="9">SUM(M44:M50)</f>
        <v>0</v>
      </c>
      <c r="N43" s="38">
        <f t="shared" ref="N43" si="10">SUM(N44:N50)</f>
        <v>0</v>
      </c>
      <c r="O43" s="38">
        <f t="shared" ref="O43" si="11">SUM(O44:O50)</f>
        <v>0</v>
      </c>
      <c r="P43" s="38">
        <f t="shared" ref="P43" si="12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15200000</v>
      </c>
      <c r="C51" s="37">
        <f>SUM(C52:C60)</f>
        <v>15200000</v>
      </c>
      <c r="D51" s="37">
        <f t="shared" ref="D51:N51" si="13">SUM(D52:D60)</f>
        <v>309243.24</v>
      </c>
      <c r="E51" s="37">
        <f t="shared" si="13"/>
        <v>8496</v>
      </c>
      <c r="F51" s="37">
        <f t="shared" si="13"/>
        <v>0</v>
      </c>
      <c r="G51" s="37">
        <f t="shared" si="13"/>
        <v>0</v>
      </c>
      <c r="H51" s="37">
        <f t="shared" si="13"/>
        <v>0</v>
      </c>
      <c r="I51" s="37">
        <f t="shared" si="13"/>
        <v>0</v>
      </c>
      <c r="J51" s="37">
        <f t="shared" si="13"/>
        <v>0</v>
      </c>
      <c r="K51" s="37">
        <f t="shared" si="13"/>
        <v>0</v>
      </c>
      <c r="L51" s="37">
        <f t="shared" si="13"/>
        <v>0</v>
      </c>
      <c r="M51" s="37">
        <f t="shared" si="13"/>
        <v>0</v>
      </c>
      <c r="N51" s="37">
        <f t="shared" si="13"/>
        <v>0</v>
      </c>
      <c r="O51" s="37">
        <f>SUM(O52:O60)</f>
        <v>0</v>
      </c>
      <c r="P51" s="37">
        <f t="shared" si="3"/>
        <v>317739.24</v>
      </c>
    </row>
    <row r="52" spans="1:16" ht="15.75" x14ac:dyDescent="0.25">
      <c r="A52" s="4" t="s">
        <v>29</v>
      </c>
      <c r="B52" s="58">
        <v>8000000</v>
      </c>
      <c r="C52" s="58">
        <v>8000000</v>
      </c>
      <c r="D52" s="18">
        <v>309243.24</v>
      </c>
      <c r="E52" s="18">
        <v>8496</v>
      </c>
      <c r="F52" s="18"/>
      <c r="G52" s="18"/>
      <c r="H52" s="18"/>
      <c r="I52" s="18"/>
      <c r="J52" s="23"/>
      <c r="K52" s="23"/>
      <c r="L52" s="16"/>
      <c r="M52" s="45"/>
      <c r="N52" s="23"/>
      <c r="O52" s="44"/>
      <c r="P52" s="52">
        <v>0</v>
      </c>
    </row>
    <row r="53" spans="1:16" ht="30" x14ac:dyDescent="0.25">
      <c r="A53" s="4" t="s">
        <v>30</v>
      </c>
      <c r="B53" s="58">
        <v>700000</v>
      </c>
      <c r="C53" s="58">
        <v>700000</v>
      </c>
      <c r="D53" s="18">
        <v>0</v>
      </c>
      <c r="E53" s="18"/>
      <c r="F53" s="18"/>
      <c r="G53" s="18"/>
      <c r="H53" s="18"/>
      <c r="I53" s="18"/>
      <c r="J53" s="23"/>
      <c r="K53" s="15"/>
      <c r="L53" s="45"/>
      <c r="M53" s="45"/>
      <c r="N53" s="23"/>
      <c r="O53" s="18"/>
      <c r="P53" s="52">
        <v>0</v>
      </c>
    </row>
    <row r="54" spans="1:16" ht="30" x14ac:dyDescent="0.25">
      <c r="A54" s="4" t="s">
        <v>31</v>
      </c>
      <c r="B54" s="58">
        <v>0</v>
      </c>
      <c r="C54" s="58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2">
        <v>0</v>
      </c>
    </row>
    <row r="55" spans="1:16" ht="30" x14ac:dyDescent="0.25">
      <c r="A55" s="4" t="s">
        <v>32</v>
      </c>
      <c r="B55" s="58">
        <v>2100000</v>
      </c>
      <c r="C55" s="58">
        <v>2100000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v>0</v>
      </c>
    </row>
    <row r="56" spans="1:16" ht="30" x14ac:dyDescent="0.25">
      <c r="A56" s="4" t="s">
        <v>33</v>
      </c>
      <c r="B56" s="58">
        <v>2650000</v>
      </c>
      <c r="C56" s="58">
        <v>2650000</v>
      </c>
      <c r="D56" s="18">
        <v>0</v>
      </c>
      <c r="E56" s="18"/>
      <c r="F56" s="18"/>
      <c r="G56" s="18"/>
      <c r="H56" s="18"/>
      <c r="I56" s="18"/>
      <c r="J56" s="23"/>
      <c r="K56" s="15"/>
      <c r="L56" s="45"/>
      <c r="M56" s="45"/>
      <c r="N56" s="18"/>
      <c r="O56" s="18"/>
      <c r="P56" s="52">
        <v>0</v>
      </c>
    </row>
    <row r="57" spans="1:16" ht="15.75" x14ac:dyDescent="0.25">
      <c r="A57" s="4" t="s">
        <v>54</v>
      </c>
      <c r="B57" s="58">
        <v>500000</v>
      </c>
      <c r="C57" s="58">
        <v>500000</v>
      </c>
      <c r="D57" s="18">
        <v>0</v>
      </c>
      <c r="E57" s="18"/>
      <c r="F57" s="18"/>
      <c r="G57" s="18"/>
      <c r="H57" s="18"/>
      <c r="I57" s="18"/>
      <c r="J57" s="18"/>
      <c r="K57" s="15"/>
      <c r="L57" s="45"/>
      <c r="M57" s="45"/>
      <c r="N57" s="18"/>
      <c r="O57" s="18"/>
      <c r="P57" s="52">
        <v>0</v>
      </c>
    </row>
    <row r="58" spans="1:16" ht="15.75" x14ac:dyDescent="0.25">
      <c r="A58" s="4" t="s">
        <v>55</v>
      </c>
      <c r="B58" s="61">
        <v>0</v>
      </c>
      <c r="C58" s="61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v>0</v>
      </c>
    </row>
    <row r="59" spans="1:16" ht="15.75" x14ac:dyDescent="0.25">
      <c r="A59" s="4" t="s">
        <v>34</v>
      </c>
      <c r="B59" s="61">
        <v>800000</v>
      </c>
      <c r="C59" s="61">
        <v>800000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v>0</v>
      </c>
    </row>
    <row r="60" spans="1:16" ht="30" x14ac:dyDescent="0.25">
      <c r="A60" s="4" t="s">
        <v>56</v>
      </c>
      <c r="B60" s="61">
        <v>450000</v>
      </c>
      <c r="C60" s="61">
        <v>450000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v>0</v>
      </c>
    </row>
    <row r="61" spans="1:16" ht="15" customHeight="1" x14ac:dyDescent="0.25">
      <c r="A61" s="2" t="s">
        <v>57</v>
      </c>
      <c r="B61" s="20">
        <f>SUM(B62:B65)</f>
        <v>2000000</v>
      </c>
      <c r="C61" s="20">
        <f>SUM(C62:C65)</f>
        <v>2000000</v>
      </c>
      <c r="D61" s="39">
        <f t="shared" ref="D61:J61" si="14">SUM(D62:D65)</f>
        <v>0</v>
      </c>
      <c r="E61" s="39">
        <f t="shared" si="14"/>
        <v>0</v>
      </c>
      <c r="F61" s="39">
        <f t="shared" si="14"/>
        <v>0</v>
      </c>
      <c r="G61" s="39">
        <f t="shared" si="14"/>
        <v>0</v>
      </c>
      <c r="H61" s="39">
        <f t="shared" si="14"/>
        <v>0</v>
      </c>
      <c r="I61" s="39">
        <f t="shared" si="14"/>
        <v>0</v>
      </c>
      <c r="J61" s="39">
        <f t="shared" si="14"/>
        <v>0</v>
      </c>
      <c r="K61" s="39">
        <f t="shared" ref="K61" si="15">SUM(K62:K65)</f>
        <v>0</v>
      </c>
      <c r="L61" s="39">
        <f t="shared" ref="L61" si="16">SUM(L62:L65)</f>
        <v>0</v>
      </c>
      <c r="M61" s="39">
        <f t="shared" ref="M61" si="17">SUM(M62:M65)</f>
        <v>0</v>
      </c>
      <c r="N61" s="39">
        <f t="shared" ref="N61" si="18">SUM(N62:N65)</f>
        <v>0</v>
      </c>
      <c r="O61" s="39">
        <f t="shared" ref="O61" si="19">SUM(O62:O65)</f>
        <v>0</v>
      </c>
      <c r="P61" s="39">
        <f t="shared" ref="P61" si="20">SUM(P62:P65)</f>
        <v>0</v>
      </c>
    </row>
    <row r="62" spans="1:16" x14ac:dyDescent="0.25">
      <c r="A62" s="4" t="s">
        <v>58</v>
      </c>
      <c r="B62" s="19">
        <v>2000000</v>
      </c>
      <c r="C62" s="19">
        <v>2000000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1">SUM(D67:D68)</f>
        <v>0</v>
      </c>
      <c r="E66" s="38">
        <f t="shared" si="21"/>
        <v>0</v>
      </c>
      <c r="F66" s="38">
        <f t="shared" si="21"/>
        <v>0</v>
      </c>
      <c r="G66" s="38">
        <f t="shared" si="21"/>
        <v>0</v>
      </c>
      <c r="H66" s="38">
        <f t="shared" si="21"/>
        <v>0</v>
      </c>
      <c r="I66" s="38">
        <f t="shared" si="21"/>
        <v>0</v>
      </c>
      <c r="J66" s="38">
        <f t="shared" si="21"/>
        <v>0</v>
      </c>
      <c r="K66" s="38">
        <f t="shared" si="21"/>
        <v>0</v>
      </c>
      <c r="L66" s="38">
        <f t="shared" si="21"/>
        <v>0</v>
      </c>
      <c r="M66" s="38">
        <f t="shared" si="21"/>
        <v>0</v>
      </c>
      <c r="N66" s="38">
        <f t="shared" si="21"/>
        <v>0</v>
      </c>
      <c r="O66" s="38">
        <f t="shared" si="21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2">SUM(D70:D72)</f>
        <v>0</v>
      </c>
      <c r="E69" s="38">
        <f t="shared" si="22"/>
        <v>0</v>
      </c>
      <c r="F69" s="38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  <c r="O69" s="38">
        <f t="shared" si="22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6" t="s">
        <v>35</v>
      </c>
      <c r="B73" s="24">
        <f>+B69+B66+B61+B51+B43+B35+B25+B15+B9</f>
        <v>628501260</v>
      </c>
      <c r="C73" s="24">
        <f>+C69+C66+C61+C51+C43+C35+C25+C15+C9</f>
        <v>628501260</v>
      </c>
      <c r="D73" s="24">
        <f t="shared" ref="D73:P73" si="23">+D69+D66+D61+D51+D43+D35+D25+D15+D9</f>
        <v>35035795.68</v>
      </c>
      <c r="E73" s="24">
        <f>+E69+E66+E61+E51+E43+E35+E25+E15+E9</f>
        <v>39248187.57</v>
      </c>
      <c r="F73" s="24">
        <f t="shared" si="23"/>
        <v>0</v>
      </c>
      <c r="G73" s="24">
        <f>+G69+G66+G61+G51+G43+G35+G25+G15+G9</f>
        <v>0</v>
      </c>
      <c r="H73" s="24">
        <f t="shared" si="23"/>
        <v>0</v>
      </c>
      <c r="I73" s="24">
        <f t="shared" si="23"/>
        <v>0</v>
      </c>
      <c r="J73" s="41">
        <f t="shared" si="23"/>
        <v>0</v>
      </c>
      <c r="K73" s="41">
        <f t="shared" si="23"/>
        <v>0</v>
      </c>
      <c r="L73" s="41">
        <f>+L69+L66+L61+L51+L43+L35+L25+L15+L9</f>
        <v>0</v>
      </c>
      <c r="M73" s="41">
        <f>+M69+M66+M61+M51+M43+M35+M25+M15+M9</f>
        <v>0</v>
      </c>
      <c r="N73" s="41">
        <f t="shared" si="23"/>
        <v>0</v>
      </c>
      <c r="O73" s="41">
        <f t="shared" si="23"/>
        <v>120000</v>
      </c>
      <c r="P73" s="41">
        <f t="shared" si="23"/>
        <v>74283983.25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4">+D76+D79+D82</f>
        <v>0</v>
      </c>
      <c r="E75" s="40">
        <f t="shared" si="24"/>
        <v>0</v>
      </c>
      <c r="F75" s="40">
        <f t="shared" si="24"/>
        <v>0</v>
      </c>
      <c r="G75" s="40">
        <f t="shared" si="24"/>
        <v>0</v>
      </c>
      <c r="H75" s="40">
        <f t="shared" si="24"/>
        <v>0</v>
      </c>
      <c r="I75" s="40">
        <f t="shared" si="24"/>
        <v>0</v>
      </c>
      <c r="J75" s="40">
        <f t="shared" si="24"/>
        <v>0</v>
      </c>
      <c r="K75" s="40">
        <f t="shared" si="24"/>
        <v>0</v>
      </c>
      <c r="L75" s="40">
        <f t="shared" si="24"/>
        <v>0</v>
      </c>
      <c r="M75" s="40">
        <f t="shared" si="24"/>
        <v>0</v>
      </c>
      <c r="N75" s="40">
        <f t="shared" si="24"/>
        <v>0</v>
      </c>
      <c r="O75" s="40">
        <f t="shared" si="24"/>
        <v>0</v>
      </c>
      <c r="P75" s="37">
        <f t="shared" ref="P75:P85" si="25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6">SUM(D77:D78)</f>
        <v>0</v>
      </c>
      <c r="E76" s="38">
        <f t="shared" si="26"/>
        <v>0</v>
      </c>
      <c r="F76" s="38">
        <f t="shared" si="26"/>
        <v>0</v>
      </c>
      <c r="G76" s="38">
        <f t="shared" si="26"/>
        <v>0</v>
      </c>
      <c r="H76" s="38">
        <f t="shared" si="26"/>
        <v>0</v>
      </c>
      <c r="I76" s="38">
        <f t="shared" si="26"/>
        <v>0</v>
      </c>
      <c r="J76" s="38">
        <f t="shared" si="26"/>
        <v>0</v>
      </c>
      <c r="K76" s="38">
        <f t="shared" si="26"/>
        <v>0</v>
      </c>
      <c r="L76" s="38">
        <f t="shared" si="26"/>
        <v>0</v>
      </c>
      <c r="M76" s="38">
        <f t="shared" si="26"/>
        <v>0</v>
      </c>
      <c r="N76" s="38">
        <f t="shared" si="26"/>
        <v>0</v>
      </c>
      <c r="O76" s="16"/>
      <c r="P76" s="48">
        <f t="shared" si="25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5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5"/>
        <v>0</v>
      </c>
    </row>
    <row r="79" spans="1:16" x14ac:dyDescent="0.25">
      <c r="A79" s="2" t="s">
        <v>73</v>
      </c>
      <c r="B79" s="38">
        <f>SUM(B80:B81)</f>
        <v>0</v>
      </c>
      <c r="C79" s="38">
        <f>SUM(C80:C81)</f>
        <v>0</v>
      </c>
      <c r="D79" s="38">
        <f t="shared" ref="D79:O79" si="27">SUM(D80:D81)</f>
        <v>0</v>
      </c>
      <c r="E79" s="38">
        <f t="shared" si="27"/>
        <v>0</v>
      </c>
      <c r="F79" s="38">
        <f t="shared" si="27"/>
        <v>0</v>
      </c>
      <c r="G79" s="38">
        <f t="shared" si="27"/>
        <v>0</v>
      </c>
      <c r="H79" s="38">
        <f t="shared" si="27"/>
        <v>0</v>
      </c>
      <c r="I79" s="38">
        <f t="shared" si="27"/>
        <v>0</v>
      </c>
      <c r="J79" s="38">
        <f t="shared" si="27"/>
        <v>0</v>
      </c>
      <c r="K79" s="38">
        <f t="shared" si="27"/>
        <v>0</v>
      </c>
      <c r="L79" s="38">
        <f t="shared" si="27"/>
        <v>0</v>
      </c>
      <c r="M79" s="38">
        <f t="shared" si="27"/>
        <v>0</v>
      </c>
      <c r="N79" s="38">
        <f t="shared" si="27"/>
        <v>0</v>
      </c>
      <c r="O79" s="38">
        <f t="shared" si="27"/>
        <v>0</v>
      </c>
      <c r="P79" s="48">
        <f t="shared" si="25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5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5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28">SUM(D83)</f>
        <v>0</v>
      </c>
      <c r="E82" s="38">
        <f t="shared" si="28"/>
        <v>0</v>
      </c>
      <c r="F82" s="38">
        <f t="shared" si="28"/>
        <v>0</v>
      </c>
      <c r="G82" s="38">
        <f t="shared" si="28"/>
        <v>0</v>
      </c>
      <c r="H82" s="38">
        <f t="shared" si="28"/>
        <v>0</v>
      </c>
      <c r="I82" s="38">
        <f t="shared" si="28"/>
        <v>0</v>
      </c>
      <c r="J82" s="38">
        <f t="shared" si="28"/>
        <v>0</v>
      </c>
      <c r="K82" s="38">
        <f t="shared" si="28"/>
        <v>0</v>
      </c>
      <c r="L82" s="38">
        <f t="shared" si="28"/>
        <v>0</v>
      </c>
      <c r="M82" s="38">
        <f t="shared" si="28"/>
        <v>0</v>
      </c>
      <c r="N82" s="38">
        <f t="shared" si="28"/>
        <v>0</v>
      </c>
      <c r="O82" s="38">
        <f t="shared" si="28"/>
        <v>0</v>
      </c>
      <c r="P82" s="48">
        <f t="shared" si="25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5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29">+J75</f>
        <v>0</v>
      </c>
      <c r="K84" s="49">
        <v>0</v>
      </c>
      <c r="L84" s="49">
        <v>0</v>
      </c>
      <c r="M84" s="49">
        <v>0</v>
      </c>
      <c r="N84" s="41">
        <f t="shared" ref="N84:P84" si="30">+N75</f>
        <v>0</v>
      </c>
      <c r="O84" s="41">
        <f t="shared" si="30"/>
        <v>0</v>
      </c>
      <c r="P84" s="46">
        <f t="shared" si="30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5"/>
        <v>0</v>
      </c>
    </row>
    <row r="86" spans="1:16" ht="15.75" x14ac:dyDescent="0.25">
      <c r="A86" s="7" t="s">
        <v>79</v>
      </c>
      <c r="B86" s="25">
        <f>+B73+B84</f>
        <v>628501260</v>
      </c>
      <c r="C86" s="25">
        <f>+C73+C84</f>
        <v>628501260</v>
      </c>
      <c r="D86" s="25">
        <f>+D73+D84</f>
        <v>35035795.68</v>
      </c>
      <c r="E86" s="25">
        <f>+E73+E84</f>
        <v>39248187.57</v>
      </c>
      <c r="F86" s="25">
        <f t="shared" ref="F86:M86" si="31">+F73+F84</f>
        <v>0</v>
      </c>
      <c r="G86" s="25">
        <f t="shared" si="31"/>
        <v>0</v>
      </c>
      <c r="H86" s="25">
        <f t="shared" si="31"/>
        <v>0</v>
      </c>
      <c r="I86" s="25">
        <f t="shared" si="31"/>
        <v>0</v>
      </c>
      <c r="J86" s="25">
        <f t="shared" si="31"/>
        <v>0</v>
      </c>
      <c r="K86" s="25">
        <f t="shared" si="31"/>
        <v>0</v>
      </c>
      <c r="L86" s="25">
        <f t="shared" si="31"/>
        <v>0</v>
      </c>
      <c r="M86" s="25">
        <f t="shared" si="31"/>
        <v>0</v>
      </c>
      <c r="N86" s="25">
        <f>+N73+N84</f>
        <v>0</v>
      </c>
      <c r="O86" s="25">
        <f t="shared" ref="O86:P86" si="32">+O73+O84</f>
        <v>120000</v>
      </c>
      <c r="P86" s="25">
        <f t="shared" si="32"/>
        <v>74283983.25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105</v>
      </c>
      <c r="B111" s="53"/>
      <c r="C111" s="54" t="s">
        <v>106</v>
      </c>
      <c r="D111" s="54"/>
      <c r="E111" s="54"/>
      <c r="F111" s="54"/>
    </row>
    <row r="112" spans="1:10" ht="18.75" x14ac:dyDescent="0.3">
      <c r="A112" s="29" t="s">
        <v>107</v>
      </c>
      <c r="B112" s="29"/>
      <c r="C112" s="55" t="s">
        <v>108</v>
      </c>
      <c r="D112" s="55"/>
      <c r="E112" s="55"/>
      <c r="F112" s="55"/>
    </row>
    <row r="113" spans="1:6" ht="18.75" x14ac:dyDescent="0.3">
      <c r="A113" s="56" t="s">
        <v>109</v>
      </c>
      <c r="B113" s="57"/>
      <c r="C113" s="54" t="s">
        <v>110</v>
      </c>
      <c r="D113" s="55"/>
      <c r="E113" s="54"/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1.2598425196850394" right="1.1023622047244095" top="0.74803149606299213" bottom="0.59055118110236227" header="0.35433070866141736" footer="0.31496062992125984"/>
  <pageSetup paperSize="5" scale="48" fitToHeight="3" orientation="portrait" r:id="rId1"/>
  <rowBreaks count="1" manualBreakCount="1">
    <brk id="6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2024-03-13T14:30:03Z</cp:lastPrinted>
  <dcterms:created xsi:type="dcterms:W3CDTF">2018-04-17T18:57:16Z</dcterms:created>
  <dcterms:modified xsi:type="dcterms:W3CDTF">2024-03-13T14:57:22Z</dcterms:modified>
</cp:coreProperties>
</file>