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1">'ejecucion'!$A$1:$F$187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<sst xmlns="http://schemas.openxmlformats.org/spreadsheetml/2006/main" count="242" uniqueCount="215">
  <si>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</si>
  <si>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</si>
  <si>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</si>
  <si>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</si>
  <si>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</si>
  <si>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</si>
  <si>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</si>
  <si>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</si>
  <si>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</si>
  <si>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</si>
  <si>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</si>
  <si>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</si>
  <si>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</si>
  <si>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</si>
  <si>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</si>
  <si>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</si>
  <si>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</si>
  <si>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</si>
  <si>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</si>
  <si>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</si>
  <si>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</si>
  <si>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</si>
  <si>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</si>
  <si>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</si>
  <si>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</si>
  <si>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</si>
  <si>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</si>
  <si>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</si>
  <si>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</si>
  <si>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</si>
  <si>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</si>
  <si>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</si>
  <si>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</si>
  <si>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</si>
  <si>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</si>
  <si>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</si>
  <si>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</si>
  <si>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</si>
  <si>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</si>
  <si>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</si>
  <si>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</si>
  <si>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</si>
  <si>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</si>
  <si>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</si>
  <si>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</si>
  <si>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</si>
  <si>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</si>
  <si>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</si>
  <si>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</si>
  <si>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</si>
  <si>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</si>
  <si>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</si>
  <si>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</si>
  <si>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</si>
  <si>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</si>
  <si>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</si>
  <si>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</si>
  <si>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</si>
  <si>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</si>
  <si>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</si>
  <si>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</si>
  <si>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</si>
  <si>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</si>
  <si>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</si>
  <si>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</si>
  <si>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</si>
  <si>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</si>
  <si>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</si>
  <si>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</si>
  <si>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</si>
  <si>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</si>
  <si>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</si>
  <si>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</si>
  <si>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</si>
  <si>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</si>
  <si>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</si>
  <si>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</si>
  <si>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</si>
  <si>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</si>
  <si>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</si>
  <si>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</si>
  <si>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Articulos de caucho</t>
  </si>
  <si>
    <t>Transferencias Corrientes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</si>
  <si>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</si>
  <si>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</si>
  <si>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</si>
  <si>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</si>
  <si>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</si>
  <si>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</si>
  <si>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</si>
  <si>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</si>
  <si>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</si>
  <si>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</si>
  <si>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</si>
  <si>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</si>
  <si>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 xml:space="preserve"> </t>
  </si>
  <si>
    <t xml:space="preserve">TRANSFERENCIAS CORRIENTES </t>
  </si>
  <si>
    <t>04</t>
  </si>
  <si>
    <t xml:space="preserve">Sueldo Personal Nominal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</si>
  <si>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</si>
  <si>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</si>
  <si>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</si>
  <si>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</si>
  <si>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HONORARIOS </t>
  </si>
  <si>
    <t xml:space="preserve">Honorario profesionales y tecnicos de nivel universitario </t>
  </si>
  <si>
    <t xml:space="preserve">GRATIFICACIONES Y BONIFICACIONES </t>
  </si>
  <si>
    <t xml:space="preserve">Regalia Pascual </t>
  </si>
  <si>
    <t xml:space="preserve">Bonificaciones </t>
  </si>
  <si>
    <t xml:space="preserve">Prestaciones laborales </t>
  </si>
  <si>
    <t xml:space="preserve">Pago de vacaciones </t>
  </si>
  <si>
    <t xml:space="preserve">SERVICIOS DE COMUNICACIONES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</si>
  <si>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</si>
  <si>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</si>
  <si>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</si>
  <si>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</si>
  <si>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 xml:space="preserve">Edificios y locales </t>
  </si>
  <si>
    <t>Maquinarias y equipos de oficina</t>
  </si>
  <si>
    <t>SEGUROS</t>
  </si>
  <si>
    <t xml:space="preserve">Seguro de bienes inmuebles </t>
  </si>
  <si>
    <t xml:space="preserve">Seguro de bienes muebles </t>
  </si>
  <si>
    <t>Seguro de Personas</t>
  </si>
  <si>
    <t>Construcciones temporales</t>
  </si>
  <si>
    <t>Audiitorias y estudios financieros</t>
  </si>
  <si>
    <t>Servicios tecnico profesional</t>
  </si>
  <si>
    <t>Productos agroforestales y pecuarios</t>
  </si>
  <si>
    <t>TEXTILES Y VESTUARIOS</t>
  </si>
  <si>
    <t xml:space="preserve">Hilados y telas </t>
  </si>
  <si>
    <t>Acabado textiles</t>
  </si>
  <si>
    <t xml:space="preserve">Libros , revistas y periodicos </t>
  </si>
  <si>
    <t xml:space="preserve">Prenda de vestir </t>
  </si>
  <si>
    <t>Calzados</t>
  </si>
  <si>
    <t>Productos farmaceuticos y conexos</t>
  </si>
  <si>
    <t>Articulos de plasticos</t>
  </si>
  <si>
    <t>Productos de vidrio , loza y porcelana</t>
  </si>
  <si>
    <t xml:space="preserve">Cemento, cal y yeso </t>
  </si>
  <si>
    <t xml:space="preserve">utiles de cocina y comedor </t>
  </si>
  <si>
    <t>Materiales  y utiles relacionados con Informática</t>
  </si>
  <si>
    <t>Ayuda y donaciones a personas</t>
  </si>
  <si>
    <t xml:space="preserve">Becas y viajes de estudio </t>
  </si>
  <si>
    <t xml:space="preserve">Transferencia corrientes a instituciones sin fines de lucro </t>
  </si>
  <si>
    <t xml:space="preserve">Equipo de computacion </t>
  </si>
  <si>
    <t>PASIVOS FINANCIEROS</t>
  </si>
  <si>
    <t>08</t>
  </si>
  <si>
    <t xml:space="preserve">PRODUCTOS DE MINERALES METALICOS Y NO METALICOS </t>
  </si>
  <si>
    <t xml:space="preserve">MAQUINARIAS Y EQUIPOS </t>
  </si>
  <si>
    <t xml:space="preserve">CONSTRUCCIONES Y MEJORAS </t>
  </si>
  <si>
    <t xml:space="preserve">DISMINUCION DE PASIVOS </t>
  </si>
  <si>
    <t xml:space="preserve">Disminucion de cuentas por pagar internas a corto plazo </t>
  </si>
  <si>
    <t>09</t>
  </si>
  <si>
    <t>GASTOS FINANCIEROS</t>
  </si>
  <si>
    <t>INTERESES DE LA DEUDA PUBLICA INTERNA</t>
  </si>
  <si>
    <t>Intereses de la deuda interna</t>
  </si>
  <si>
    <t>COMISIONES Y OTROS GASTOS DE LA DEUDA PUBLICA</t>
  </si>
  <si>
    <t>Comisiones y otros gastos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</si>
  <si>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</si>
  <si>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</si>
  <si>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</si>
  <si>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</si>
  <si>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Compensacion de servicios prestado en vacaciones </t>
  </si>
  <si>
    <t xml:space="preserve">servicios funerarios y gastos conexos </t>
  </si>
  <si>
    <t>impuestos derechos y tasas</t>
  </si>
  <si>
    <t>TRANSFERENCIA CORRIENTES AL SECTOR EXTERNO</t>
  </si>
  <si>
    <t xml:space="preserve">Cuotas internacionales </t>
  </si>
  <si>
    <t>Equipo de transporte</t>
  </si>
  <si>
    <t>Edificaciones</t>
  </si>
  <si>
    <t xml:space="preserve">OTROS ACTIVOS </t>
  </si>
  <si>
    <t xml:space="preserve">Equipo de seguridad 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</si>
  <si>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</si>
  <si>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</si>
  <si>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</si>
  <si>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</si>
  <si>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</si>
  <si>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 xml:space="preserve">Gastos de Representación </t>
  </si>
  <si>
    <t xml:space="preserve">Equipo médico sanitario </t>
  </si>
  <si>
    <t>Gastos Financieros</t>
  </si>
  <si>
    <t>Obras Urbanistica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</si>
  <si>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</si>
  <si>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</si>
  <si>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</si>
  <si>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</si>
  <si>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EJECUCIÓN PRESUPUESTARIA,  2013</t>
  </si>
  <si>
    <t xml:space="preserve">Producto de cemento y asbesto </t>
  </si>
  <si>
    <t xml:space="preserve">Maquinaria y equipo de producción </t>
  </si>
  <si>
    <t xml:space="preserve">       Ministerio de Industria y Comercio</t>
  </si>
  <si>
    <t xml:space="preserve">    Santo Domingo, Distrito Nacional</t>
  </si>
  <si>
    <t>En RD$)</t>
  </si>
  <si>
    <t xml:space="preserve">           OFICINA NACIONAL DE LA PROPIEDAD INDUSTRIAL</t>
  </si>
  <si>
    <t>Articulos de cuero</t>
  </si>
  <si>
    <t>05</t>
  </si>
  <si>
    <t xml:space="preserve">TRANSFERENCIAS  DE CAPITAL </t>
  </si>
  <si>
    <t xml:space="preserve">TRANSFERENCIA  DE CAPITAL AL SECTOR PRIVADO </t>
  </si>
  <si>
    <t xml:space="preserve">DONACIONES DE CAPITAL AL SECTOR EXTERNO </t>
  </si>
  <si>
    <t>Subtotal Transferencia Capital</t>
  </si>
  <si>
    <t xml:space="preserve">Transferencias de capital a instituc. privadas s/ fines de lucro </t>
  </si>
  <si>
    <t xml:space="preserve">Donaciones de capital a organismos internacionales </t>
  </si>
  <si>
    <t xml:space="preserve">Transferencis de Capital </t>
  </si>
  <si>
    <t xml:space="preserve">            REPUBLICA DOMINICANA</t>
  </si>
  <si>
    <t xml:space="preserve">Textos de enseñanzas </t>
  </si>
  <si>
    <t xml:space="preserve">Herramientas y respuestos mayores </t>
  </si>
  <si>
    <t xml:space="preserve">Equipos Varios </t>
  </si>
  <si>
    <t xml:space="preserve">Equipo de produccion </t>
  </si>
  <si>
    <t xml:space="preserve">Equipo comunicacion </t>
  </si>
  <si>
    <t>TRANSFERENCIA CORRIENTES AL SECTOR PUBLICO</t>
  </si>
  <si>
    <t>Telefono local</t>
  </si>
  <si>
    <t xml:space="preserve">Utiles diversos </t>
  </si>
  <si>
    <t>Programa de Computo</t>
  </si>
  <si>
    <t>Transferencia corriente a instituciones Públicas desc o Autónomas</t>
  </si>
  <si>
    <t>activo intangible</t>
  </si>
  <si>
    <t>BALANCE  DISPONIBLE AL 31/12/2013</t>
  </si>
  <si>
    <t>Del 1ro. de diciembre al 31, 2013</t>
  </si>
  <si>
    <t>DICIEMBRE, 2013</t>
  </si>
  <si>
    <t>Período del 01/12/2013 al 31/12/2013</t>
  </si>
  <si>
    <t>BALANCE DISPONIBLE PARA COMPROMISOS PENDIENTES AL 30/11/2013</t>
  </si>
  <si>
    <t>TOTAL INGRESOS POR PARTIDAS PRESUPUESTARIAS DICIEMBRE, 2013</t>
  </si>
  <si>
    <t xml:space="preserve"> - Balance disponible al 30/11/2013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</si>
</sst>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3"/>
      <color indexed="8"/>
      <name val="Arial"/>
      <family val="0"/>
    </font>
    <font>
      <sz val="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43" fontId="1" fillId="34" borderId="0" xfId="49" applyFont="1" applyFill="1" applyBorder="1" applyAlignment="1">
      <alignment horizontal="right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DICIEMBRE  2013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25"/>
          <c:y val="0.3775"/>
          <c:w val="0.56025"/>
          <c:h val="0.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ejecucion!$G$205:$G$212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Pasivo Finaciero </c:v>
                </c:pt>
                <c:pt idx="7">
                  <c:v>Gastos Financieros</c:v>
                </c:pt>
              </c:strCache>
            </c:strRef>
          </c:cat>
          <c:val>
            <c:numRef>
              <c:f>ejecucion!$H$205:$H$212</c:f>
              <c:numCache>
                <c:ptCount val="8"/>
                <c:pt idx="0">
                  <c:v>21378339</c:v>
                </c:pt>
                <c:pt idx="1">
                  <c:v>4518128</c:v>
                </c:pt>
                <c:pt idx="2">
                  <c:v>1850829</c:v>
                </c:pt>
                <c:pt idx="3">
                  <c:v>1060165</c:v>
                </c:pt>
                <c:pt idx="4">
                  <c:v>0</c:v>
                </c:pt>
                <c:pt idx="5">
                  <c:v>1202792</c:v>
                </c:pt>
                <c:pt idx="6">
                  <c:v>733599</c:v>
                </c:pt>
                <c:pt idx="7">
                  <c:v>169854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1838325</xdr:colOff>
      <xdr:row>1</xdr:row>
      <xdr:rowOff>9525</xdr:rowOff>
    </xdr:from>
    <xdr:to>
      <xdr:col>3</xdr:col>
      <xdr:colOff>2486025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J220"/>
  <sheetViews>
    <sheetView showZeros="0" workbookViewId="0" topLeftCell="A1">
      <selection activeCell="A1" sqref="A1"/>
    </sheetView>
  </sheetViews>
  <sheetFormatPr defaultColWidth="11.421875" defaultRowHeight="12.75"/>
  <cols>
    <col min="1" max="1" width="6.421875" style="2" customWidth="1"/>
    <col min="2" max="2" width="8.57421875" style="2" customWidth="1"/>
    <col min="3" max="3" width="9.8515625" style="2" customWidth="1"/>
    <col min="4" max="4" width="56.00390625" style="2" customWidth="1"/>
    <col min="5" max="5" width="15.00390625" style="3" customWidth="1"/>
    <col min="6" max="6" width="20.8515625" style="3" customWidth="1"/>
    <col min="7" max="7" width="29.7109375" style="3" customWidth="1"/>
    <col min="8" max="8" width="18.140625" style="3" customWidth="1"/>
    <col min="9" max="9" width="13.8515625" style="2" bestFit="1" customWidth="1"/>
    <col min="10" max="10" width="17.8515625" style="2" bestFit="1" customWidth="1"/>
    <col min="11" max="11" width="11.421875" style="2" customWidth="1"/>
    <col min="12" max="12" width="11.57421875" style="2" bestFit="1" customWidth="1"/>
    <col min="13" max="18" width="11.421875" style="2" customWidth="1"/>
    <col min="19" max="37" width="0" style="2" hidden="1" customWidth="1"/>
    <col min="38" max="16384" width="11.421875" style="2" customWidth="1"/>
  </cols>
  <sheetData>
    <row r="1" ht="8.25" customHeight="1"/>
    <row r="7" ht="15">
      <c r="D7" s="87" t="s">
        <v>196</v>
      </c>
    </row>
    <row r="8" spans="4:6" ht="36.75" customHeight="1">
      <c r="D8" s="88" t="s">
        <v>183</v>
      </c>
      <c r="F8" s="3" t="s">
        <v>95</v>
      </c>
    </row>
    <row r="9" spans="3:7" ht="17.25" customHeight="1">
      <c r="C9" s="6"/>
      <c r="D9" s="89" t="s">
        <v>186</v>
      </c>
      <c r="F9" s="91"/>
      <c r="G9" s="91"/>
    </row>
    <row r="10" spans="1:8" ht="15.75" customHeight="1">
      <c r="A10" s="86"/>
      <c r="B10" s="86"/>
      <c r="C10" s="86"/>
      <c r="D10" s="90" t="s">
        <v>184</v>
      </c>
      <c r="E10" s="86"/>
      <c r="F10" s="86"/>
      <c r="G10" s="10"/>
      <c r="H10" s="10"/>
    </row>
    <row r="11" spans="1:3" ht="12.75">
      <c r="A11" s="6"/>
      <c r="B11" s="6"/>
      <c r="C11" s="6"/>
    </row>
    <row r="12" spans="1:6" ht="15.75">
      <c r="A12" s="107" t="s">
        <v>180</v>
      </c>
      <c r="B12" s="107"/>
      <c r="C12" s="107"/>
      <c r="D12" s="107"/>
      <c r="E12" s="107"/>
      <c r="F12" s="107"/>
    </row>
    <row r="13" spans="1:6" ht="15.75">
      <c r="A13" s="107" t="s">
        <v>211</v>
      </c>
      <c r="B13" s="107"/>
      <c r="C13" s="107"/>
      <c r="D13" s="107"/>
      <c r="E13" s="107"/>
      <c r="F13" s="107"/>
    </row>
    <row r="14" spans="1:6" ht="15.75">
      <c r="A14" s="107" t="s">
        <v>185</v>
      </c>
      <c r="B14" s="107"/>
      <c r="C14" s="107"/>
      <c r="D14" s="107"/>
      <c r="E14" s="107"/>
      <c r="F14" s="107"/>
    </row>
    <row r="15" spans="1:6" ht="15.75">
      <c r="A15" s="70"/>
      <c r="B15" s="70"/>
      <c r="C15" s="70"/>
      <c r="D15" s="70" t="s">
        <v>168</v>
      </c>
      <c r="E15" s="70"/>
      <c r="F15" s="70"/>
    </row>
    <row r="16" spans="1:6" ht="15.75">
      <c r="A16" s="70"/>
      <c r="B16" s="70"/>
      <c r="C16" s="70"/>
      <c r="D16" s="70"/>
      <c r="E16" s="70"/>
      <c r="F16" s="70"/>
    </row>
    <row r="17" spans="1:6" ht="15.75">
      <c r="A17" s="7"/>
      <c r="B17" s="7"/>
      <c r="C17" s="7"/>
      <c r="D17" s="15"/>
      <c r="E17" s="16"/>
      <c r="F17" s="44" t="s">
        <v>41</v>
      </c>
    </row>
    <row r="18" spans="1:6" ht="16.5" customHeight="1">
      <c r="A18" s="82" t="s">
        <v>212</v>
      </c>
      <c r="B18" s="82"/>
      <c r="C18" s="73"/>
      <c r="D18" s="83"/>
      <c r="E18" s="84"/>
      <c r="F18" s="85">
        <v>58987842</v>
      </c>
    </row>
    <row r="19" spans="1:6" ht="16.5" customHeight="1" thickBot="1">
      <c r="A19" s="65" t="s">
        <v>213</v>
      </c>
      <c r="B19" s="65"/>
      <c r="C19" s="17"/>
      <c r="D19" s="8"/>
      <c r="E19" s="18"/>
      <c r="F19" s="64">
        <v>21785101</v>
      </c>
    </row>
    <row r="20" spans="1:6" ht="16.5" customHeight="1" thickBot="1">
      <c r="A20" s="17" t="s">
        <v>49</v>
      </c>
      <c r="B20" s="17"/>
      <c r="C20" s="7"/>
      <c r="D20" s="15"/>
      <c r="E20" s="18"/>
      <c r="F20" s="63">
        <f>SUM(F18:F19)</f>
        <v>80772943</v>
      </c>
    </row>
    <row r="21" spans="1:6" ht="16.5" thickTop="1">
      <c r="A21" s="17"/>
      <c r="B21" s="7"/>
      <c r="C21" s="7"/>
      <c r="D21" s="15"/>
      <c r="E21" s="18"/>
      <c r="F21" s="27"/>
    </row>
    <row r="22" spans="1:7" ht="15.75">
      <c r="A22" s="108" t="s">
        <v>40</v>
      </c>
      <c r="B22" s="108"/>
      <c r="C22" s="108"/>
      <c r="D22" s="108"/>
      <c r="E22" s="108"/>
      <c r="F22" s="27"/>
      <c r="G22" s="43"/>
    </row>
    <row r="23" spans="1:7" ht="20.25" customHeight="1">
      <c r="A23" s="48" t="s">
        <v>25</v>
      </c>
      <c r="B23" s="48" t="s">
        <v>24</v>
      </c>
      <c r="C23" s="48" t="s">
        <v>26</v>
      </c>
      <c r="D23" s="49" t="s">
        <v>55</v>
      </c>
      <c r="E23" s="50">
        <v>2013</v>
      </c>
      <c r="F23" s="16"/>
      <c r="G23" s="43"/>
    </row>
    <row r="24" spans="1:7" ht="18.75" customHeight="1">
      <c r="A24" s="51" t="s">
        <v>46</v>
      </c>
      <c r="B24" s="52"/>
      <c r="C24" s="52"/>
      <c r="D24" s="53" t="s">
        <v>23</v>
      </c>
      <c r="E24" s="54">
        <f>+E25+E28+E32+E40+E51+E38+E46+E43</f>
        <v>21378339</v>
      </c>
      <c r="F24" s="16"/>
      <c r="G24" s="68"/>
    </row>
    <row r="25" spans="1:7" ht="12.75">
      <c r="A25" s="11"/>
      <c r="B25" s="4">
        <v>11</v>
      </c>
      <c r="C25" s="11"/>
      <c r="D25" s="19" t="s">
        <v>15</v>
      </c>
      <c r="E25" s="22">
        <f>+E26+E27</f>
        <v>7747274</v>
      </c>
      <c r="F25" s="16"/>
      <c r="G25" s="43"/>
    </row>
    <row r="26" spans="1:7" ht="12.75">
      <c r="A26" s="11"/>
      <c r="B26" s="11"/>
      <c r="C26" s="11">
        <v>111</v>
      </c>
      <c r="D26" s="5" t="s">
        <v>8</v>
      </c>
      <c r="E26" s="23">
        <v>7747274</v>
      </c>
      <c r="F26" s="66"/>
      <c r="G26" s="43"/>
    </row>
    <row r="27" spans="1:7" ht="12.75">
      <c r="A27" s="11"/>
      <c r="B27" s="11"/>
      <c r="C27" s="11">
        <v>112</v>
      </c>
      <c r="D27" s="5" t="s">
        <v>90</v>
      </c>
      <c r="E27" s="23">
        <v>0</v>
      </c>
      <c r="F27" s="66"/>
      <c r="G27" s="43"/>
    </row>
    <row r="28" spans="1:7" ht="12.75">
      <c r="A28" s="11"/>
      <c r="B28" s="4">
        <v>12</v>
      </c>
      <c r="C28" s="11"/>
      <c r="D28" s="19" t="s">
        <v>2</v>
      </c>
      <c r="E28" s="22">
        <f>+E29+E30+E31</f>
        <v>717888</v>
      </c>
      <c r="F28" s="16"/>
      <c r="G28" s="43"/>
    </row>
    <row r="29" spans="1:7" ht="12.75">
      <c r="A29" s="11"/>
      <c r="B29" s="11"/>
      <c r="C29" s="11">
        <v>121</v>
      </c>
      <c r="D29" s="5" t="s">
        <v>17</v>
      </c>
      <c r="E29" s="23">
        <v>211980</v>
      </c>
      <c r="F29" s="16"/>
      <c r="G29" s="43"/>
    </row>
    <row r="30" spans="1:7" ht="12.75">
      <c r="A30" s="11"/>
      <c r="B30" s="11"/>
      <c r="C30" s="11">
        <v>122</v>
      </c>
      <c r="D30" s="5" t="s">
        <v>98</v>
      </c>
      <c r="E30" s="23">
        <v>467524</v>
      </c>
      <c r="F30" s="16"/>
      <c r="G30" s="43"/>
    </row>
    <row r="31" spans="1:7" ht="12.75">
      <c r="A31" s="11"/>
      <c r="B31" s="11"/>
      <c r="C31" s="11">
        <v>123</v>
      </c>
      <c r="D31" s="5" t="s">
        <v>99</v>
      </c>
      <c r="E31" s="23">
        <v>38384</v>
      </c>
      <c r="F31" s="16"/>
      <c r="G31" s="43"/>
    </row>
    <row r="32" spans="1:7" ht="12.75">
      <c r="A32" s="4"/>
      <c r="B32" s="4">
        <v>13</v>
      </c>
      <c r="C32" s="4"/>
      <c r="D32" s="19" t="s">
        <v>3</v>
      </c>
      <c r="E32" s="22">
        <f>SUM(E33:E37)</f>
        <v>496363</v>
      </c>
      <c r="F32" s="16"/>
      <c r="G32" s="43"/>
    </row>
    <row r="33" spans="1:7" ht="12.75">
      <c r="A33" s="4"/>
      <c r="B33" s="4"/>
      <c r="C33" s="11">
        <v>132</v>
      </c>
      <c r="D33" s="5" t="s">
        <v>100</v>
      </c>
      <c r="E33" s="23">
        <v>9900</v>
      </c>
      <c r="F33" s="16"/>
      <c r="G33" s="43"/>
    </row>
    <row r="34" spans="1:7" ht="12.75">
      <c r="A34" s="4"/>
      <c r="B34" s="4"/>
      <c r="C34" s="11">
        <v>133</v>
      </c>
      <c r="D34" s="5" t="s">
        <v>101</v>
      </c>
      <c r="E34" s="23">
        <v>82768</v>
      </c>
      <c r="F34" s="16"/>
      <c r="G34" s="43"/>
    </row>
    <row r="35" spans="1:7" ht="12.75">
      <c r="A35" s="4"/>
      <c r="B35" s="4"/>
      <c r="C35" s="11">
        <v>134</v>
      </c>
      <c r="D35" s="5" t="s">
        <v>102</v>
      </c>
      <c r="E35" s="23"/>
      <c r="F35" s="16"/>
      <c r="G35" s="43"/>
    </row>
    <row r="36" spans="1:7" ht="12.75">
      <c r="A36" s="4"/>
      <c r="B36" s="4"/>
      <c r="C36" s="11">
        <v>136</v>
      </c>
      <c r="D36" s="5" t="s">
        <v>158</v>
      </c>
      <c r="E36" s="23"/>
      <c r="F36" s="16"/>
      <c r="G36" s="43"/>
    </row>
    <row r="37" spans="1:7" ht="12.75">
      <c r="A37" s="11"/>
      <c r="B37" s="11"/>
      <c r="C37" s="11">
        <v>137</v>
      </c>
      <c r="D37" s="5" t="s">
        <v>27</v>
      </c>
      <c r="E37" s="23">
        <v>403695</v>
      </c>
      <c r="F37" s="16" t="s">
        <v>95</v>
      </c>
      <c r="G37" s="43"/>
    </row>
    <row r="38" spans="1:7" ht="12.75">
      <c r="A38" s="11"/>
      <c r="B38" s="11">
        <v>14</v>
      </c>
      <c r="C38" s="11"/>
      <c r="D38" s="19" t="s">
        <v>91</v>
      </c>
      <c r="E38" s="22">
        <f>+E39</f>
        <v>0</v>
      </c>
      <c r="F38" s="16"/>
      <c r="G38" s="43"/>
    </row>
    <row r="39" spans="1:7" ht="12.75">
      <c r="A39" s="11"/>
      <c r="B39" s="11"/>
      <c r="C39" s="11">
        <v>141</v>
      </c>
      <c r="D39" s="5" t="s">
        <v>92</v>
      </c>
      <c r="E39" s="23">
        <v>0</v>
      </c>
      <c r="F39" s="16"/>
      <c r="G39" s="43"/>
    </row>
    <row r="40" spans="1:7" ht="12.75">
      <c r="A40" s="4"/>
      <c r="B40" s="4">
        <v>15</v>
      </c>
      <c r="C40" s="4"/>
      <c r="D40" s="19" t="s">
        <v>103</v>
      </c>
      <c r="E40" s="22">
        <f>SUM(E41:E42)</f>
        <v>703800</v>
      </c>
      <c r="F40" s="16"/>
      <c r="G40" s="43"/>
    </row>
    <row r="41" spans="1:7" ht="12.75">
      <c r="A41" s="4"/>
      <c r="B41" s="4"/>
      <c r="C41" s="11">
        <v>151</v>
      </c>
      <c r="D41" s="5" t="s">
        <v>104</v>
      </c>
      <c r="E41" s="23">
        <v>694100</v>
      </c>
      <c r="F41" s="16"/>
      <c r="G41" s="43"/>
    </row>
    <row r="42" spans="1:7" ht="12.75">
      <c r="A42" s="11"/>
      <c r="B42" s="11"/>
      <c r="C42" s="11">
        <v>152</v>
      </c>
      <c r="D42" s="5" t="s">
        <v>66</v>
      </c>
      <c r="E42" s="23">
        <v>9700</v>
      </c>
      <c r="F42" s="16"/>
      <c r="G42" s="43"/>
    </row>
    <row r="43" spans="1:7" ht="12.75">
      <c r="A43" s="11"/>
      <c r="B43" s="4">
        <v>16</v>
      </c>
      <c r="C43" s="11"/>
      <c r="D43" s="19" t="s">
        <v>170</v>
      </c>
      <c r="E43" s="22">
        <f>SUM(E44:E45)</f>
        <v>0</v>
      </c>
      <c r="F43" s="16"/>
      <c r="G43" s="43"/>
    </row>
    <row r="44" spans="1:7" ht="12.75">
      <c r="A44" s="11"/>
      <c r="B44" s="11"/>
      <c r="C44" s="11">
        <v>161</v>
      </c>
      <c r="D44" s="5" t="s">
        <v>171</v>
      </c>
      <c r="E44" s="23"/>
      <c r="F44" s="16"/>
      <c r="G44" s="43"/>
    </row>
    <row r="45" spans="1:7" ht="12.75">
      <c r="A45" s="11"/>
      <c r="B45" s="11"/>
      <c r="C45" s="11">
        <v>162</v>
      </c>
      <c r="D45" s="5" t="s">
        <v>172</v>
      </c>
      <c r="E45" s="23"/>
      <c r="F45" s="16" t="s">
        <v>95</v>
      </c>
      <c r="G45" s="43"/>
    </row>
    <row r="46" spans="1:7" ht="12.75">
      <c r="A46" s="11"/>
      <c r="B46" s="4">
        <v>18</v>
      </c>
      <c r="C46" s="11"/>
      <c r="D46" s="19" t="s">
        <v>105</v>
      </c>
      <c r="E46" s="22">
        <f>SUM(E47:E50)</f>
        <v>10129763</v>
      </c>
      <c r="F46" s="16"/>
      <c r="G46" s="43"/>
    </row>
    <row r="47" spans="1:7" ht="12.75">
      <c r="A47" s="11"/>
      <c r="B47" s="11"/>
      <c r="C47" s="11">
        <v>181</v>
      </c>
      <c r="D47" s="5" t="s">
        <v>106</v>
      </c>
      <c r="E47" s="23">
        <v>10129763</v>
      </c>
      <c r="F47" s="16"/>
      <c r="G47" s="43"/>
    </row>
    <row r="48" spans="1:7" ht="12.75">
      <c r="A48" s="11"/>
      <c r="B48" s="11"/>
      <c r="C48" s="11">
        <v>182</v>
      </c>
      <c r="D48" s="5" t="s">
        <v>107</v>
      </c>
      <c r="E48" s="23"/>
      <c r="F48" s="16"/>
      <c r="G48" s="43" t="s">
        <v>95</v>
      </c>
    </row>
    <row r="49" spans="1:7" ht="12.75">
      <c r="A49" s="11"/>
      <c r="B49" s="11"/>
      <c r="C49" s="11">
        <v>183</v>
      </c>
      <c r="D49" s="5" t="s">
        <v>108</v>
      </c>
      <c r="E49" s="23"/>
      <c r="F49" s="16"/>
      <c r="G49" s="43"/>
    </row>
    <row r="50" spans="1:7" ht="12.75">
      <c r="A50" s="11"/>
      <c r="B50" s="11"/>
      <c r="C50" s="11">
        <v>184</v>
      </c>
      <c r="D50" s="5" t="s">
        <v>109</v>
      </c>
      <c r="E50" s="23"/>
      <c r="F50" s="16"/>
      <c r="G50" s="43"/>
    </row>
    <row r="51" spans="1:7" ht="12.75">
      <c r="A51" s="9"/>
      <c r="B51" s="9">
        <v>19</v>
      </c>
      <c r="C51" s="9"/>
      <c r="D51" s="8" t="s">
        <v>4</v>
      </c>
      <c r="E51" s="22">
        <f>SUM(E52:E54)</f>
        <v>1583251</v>
      </c>
      <c r="F51" s="16"/>
      <c r="G51" s="43"/>
    </row>
    <row r="52" spans="1:7" ht="12.75">
      <c r="A52" s="9"/>
      <c r="B52" s="9"/>
      <c r="C52" s="20">
        <v>191</v>
      </c>
      <c r="D52" s="15" t="s">
        <v>43</v>
      </c>
      <c r="E52" s="23">
        <v>737325</v>
      </c>
      <c r="F52" s="16"/>
      <c r="G52" s="67"/>
    </row>
    <row r="53" spans="1:7" ht="12.75">
      <c r="A53" s="12"/>
      <c r="B53" s="12"/>
      <c r="C53" s="12">
        <v>192</v>
      </c>
      <c r="D53" s="15" t="s">
        <v>56</v>
      </c>
      <c r="E53" s="23">
        <v>750165</v>
      </c>
      <c r="F53" s="16"/>
      <c r="G53" s="43"/>
    </row>
    <row r="54" spans="1:7" ht="12.75">
      <c r="A54" s="12"/>
      <c r="B54" s="12"/>
      <c r="C54" s="12">
        <v>193</v>
      </c>
      <c r="D54" s="15" t="s">
        <v>32</v>
      </c>
      <c r="E54" s="46">
        <v>95761</v>
      </c>
      <c r="F54" s="16"/>
      <c r="G54" s="43"/>
    </row>
    <row r="55" spans="1:7" ht="18" customHeight="1">
      <c r="A55" s="12"/>
      <c r="B55" s="12"/>
      <c r="C55" s="12"/>
      <c r="D55" s="8" t="s">
        <v>16</v>
      </c>
      <c r="E55" s="16"/>
      <c r="F55" s="18">
        <f>+E24</f>
        <v>21378339</v>
      </c>
      <c r="G55" s="43"/>
    </row>
    <row r="56" spans="1:7" ht="18.75" customHeight="1">
      <c r="A56" s="55" t="s">
        <v>47</v>
      </c>
      <c r="B56" s="56"/>
      <c r="C56" s="56"/>
      <c r="D56" s="57" t="s">
        <v>22</v>
      </c>
      <c r="E56" s="54">
        <f>E61+E66+E69+E72+E76+E90+E86+E57+E82</f>
        <v>4518128</v>
      </c>
      <c r="F56" s="16"/>
      <c r="G56" s="16"/>
    </row>
    <row r="57" spans="1:7" ht="18.75" customHeight="1">
      <c r="A57" s="72"/>
      <c r="B57" s="75">
        <v>21</v>
      </c>
      <c r="C57" s="73"/>
      <c r="D57" s="8" t="s">
        <v>110</v>
      </c>
      <c r="E57" s="22">
        <f>SUM(E58:E60)</f>
        <v>52735</v>
      </c>
      <c r="F57" s="16"/>
      <c r="G57" s="16"/>
    </row>
    <row r="58" spans="1:7" ht="16.5" customHeight="1">
      <c r="A58" s="72"/>
      <c r="B58" s="73"/>
      <c r="C58" s="77">
        <v>213</v>
      </c>
      <c r="D58" s="76" t="s">
        <v>203</v>
      </c>
      <c r="E58" s="79">
        <v>42203</v>
      </c>
      <c r="F58" s="16"/>
      <c r="G58" s="16"/>
    </row>
    <row r="59" spans="1:7" ht="11.25" customHeight="1">
      <c r="A59" s="72"/>
      <c r="B59" s="73"/>
      <c r="C59" s="77">
        <v>214</v>
      </c>
      <c r="D59" s="76" t="s">
        <v>111</v>
      </c>
      <c r="E59" s="79">
        <v>710</v>
      </c>
      <c r="F59" s="16" t="s">
        <v>95</v>
      </c>
      <c r="G59" s="16"/>
    </row>
    <row r="60" spans="1:7" ht="11.25" customHeight="1">
      <c r="A60" s="72"/>
      <c r="B60" s="73"/>
      <c r="C60" s="77">
        <v>215</v>
      </c>
      <c r="D60" s="76" t="s">
        <v>112</v>
      </c>
      <c r="E60" s="79">
        <v>9822</v>
      </c>
      <c r="F60" s="16"/>
      <c r="G60" s="16"/>
    </row>
    <row r="61" spans="1:7" ht="12.75">
      <c r="A61" s="9"/>
      <c r="B61" s="9">
        <v>22</v>
      </c>
      <c r="C61" s="9"/>
      <c r="D61" s="8" t="s">
        <v>57</v>
      </c>
      <c r="E61" s="22">
        <f>SUM(E62:E65)</f>
        <v>509788</v>
      </c>
      <c r="F61" s="16"/>
      <c r="G61" s="22"/>
    </row>
    <row r="62" spans="1:7" ht="12.75">
      <c r="A62" s="12"/>
      <c r="B62" s="12"/>
      <c r="C62" s="12">
        <v>221</v>
      </c>
      <c r="D62" s="15" t="s">
        <v>18</v>
      </c>
      <c r="E62" s="23">
        <v>446060</v>
      </c>
      <c r="F62" s="16"/>
      <c r="G62" s="43"/>
    </row>
    <row r="63" spans="1:7" ht="12.75">
      <c r="A63" s="12"/>
      <c r="B63" s="12"/>
      <c r="C63" s="12">
        <v>222</v>
      </c>
      <c r="D63" s="15" t="s">
        <v>19</v>
      </c>
      <c r="E63" s="23"/>
      <c r="F63" s="16"/>
      <c r="G63" s="43"/>
    </row>
    <row r="64" spans="1:7" ht="12.75">
      <c r="A64" s="12"/>
      <c r="B64" s="12"/>
      <c r="C64" s="12">
        <v>223</v>
      </c>
      <c r="D64" s="28" t="s">
        <v>58</v>
      </c>
      <c r="E64" s="23">
        <v>57648</v>
      </c>
      <c r="F64" s="16"/>
      <c r="G64" s="43"/>
    </row>
    <row r="65" spans="1:7" ht="12.75">
      <c r="A65" s="12"/>
      <c r="B65" s="12"/>
      <c r="C65" s="12">
        <v>224</v>
      </c>
      <c r="D65" s="15" t="s">
        <v>28</v>
      </c>
      <c r="E65" s="23">
        <v>6080</v>
      </c>
      <c r="F65" s="16"/>
      <c r="G65" s="43"/>
    </row>
    <row r="66" spans="1:7" ht="12.75">
      <c r="A66" s="9"/>
      <c r="B66" s="9">
        <v>23</v>
      </c>
      <c r="C66" s="9"/>
      <c r="D66" s="8" t="s">
        <v>59</v>
      </c>
      <c r="E66" s="22">
        <f>SUM(E67:E68)</f>
        <v>1406871</v>
      </c>
      <c r="F66" s="16"/>
      <c r="G66" s="22"/>
    </row>
    <row r="67" spans="1:7" ht="12.75">
      <c r="A67" s="12"/>
      <c r="B67" s="12"/>
      <c r="C67" s="12">
        <v>231</v>
      </c>
      <c r="D67" s="15" t="s">
        <v>9</v>
      </c>
      <c r="E67" s="23">
        <v>1406871</v>
      </c>
      <c r="F67" s="16"/>
      <c r="G67" s="43"/>
    </row>
    <row r="68" spans="1:7" ht="12.75">
      <c r="A68" s="12"/>
      <c r="B68" s="12"/>
      <c r="C68" s="12">
        <v>232</v>
      </c>
      <c r="D68" s="15" t="s">
        <v>60</v>
      </c>
      <c r="E68" s="23"/>
      <c r="F68" s="16"/>
      <c r="G68" s="43"/>
    </row>
    <row r="69" spans="1:7" ht="12.75">
      <c r="A69" s="9"/>
      <c r="B69" s="9">
        <v>24</v>
      </c>
      <c r="C69" s="9"/>
      <c r="D69" s="8" t="s">
        <v>61</v>
      </c>
      <c r="E69" s="22">
        <f>SUM(E70:E71)</f>
        <v>10000</v>
      </c>
      <c r="F69" s="16"/>
      <c r="G69" s="22"/>
    </row>
    <row r="70" spans="1:7" ht="12.75">
      <c r="A70" s="9"/>
      <c r="B70" s="9"/>
      <c r="C70" s="20">
        <v>241</v>
      </c>
      <c r="D70" s="15" t="s">
        <v>67</v>
      </c>
      <c r="E70" s="23">
        <v>10000</v>
      </c>
      <c r="F70" s="16"/>
      <c r="G70" s="43"/>
    </row>
    <row r="71" spans="1:7" ht="12.75">
      <c r="A71" s="9"/>
      <c r="B71" s="9"/>
      <c r="C71" s="20">
        <v>242</v>
      </c>
      <c r="D71" s="15" t="s">
        <v>113</v>
      </c>
      <c r="E71" s="23"/>
      <c r="F71" s="16"/>
      <c r="G71" s="43" t="s">
        <v>95</v>
      </c>
    </row>
    <row r="72" spans="1:7" ht="12.75">
      <c r="A72" s="9"/>
      <c r="B72" s="9">
        <v>25</v>
      </c>
      <c r="C72" s="9"/>
      <c r="D72" s="8" t="s">
        <v>5</v>
      </c>
      <c r="E72" s="22">
        <f>SUM(E73:E75)</f>
        <v>17070</v>
      </c>
      <c r="F72" s="16"/>
      <c r="G72" s="22"/>
    </row>
    <row r="73" spans="1:7" ht="12.75">
      <c r="A73" s="12"/>
      <c r="B73" s="12"/>
      <c r="C73" s="12">
        <v>251</v>
      </c>
      <c r="D73" s="15" t="s">
        <v>20</v>
      </c>
      <c r="E73" s="23">
        <v>14380</v>
      </c>
      <c r="F73" s="16"/>
      <c r="G73" s="43"/>
    </row>
    <row r="74" spans="1:7" ht="12.75">
      <c r="A74" s="12"/>
      <c r="B74" s="12"/>
      <c r="C74" s="12">
        <v>252</v>
      </c>
      <c r="D74" s="28" t="s">
        <v>68</v>
      </c>
      <c r="E74" s="23"/>
      <c r="F74" s="16"/>
      <c r="G74" s="43"/>
    </row>
    <row r="75" spans="1:7" ht="12.75">
      <c r="A75" s="12"/>
      <c r="B75" s="12"/>
      <c r="C75" s="12">
        <v>254</v>
      </c>
      <c r="D75" s="28" t="s">
        <v>69</v>
      </c>
      <c r="E75" s="23">
        <v>2690</v>
      </c>
      <c r="F75" s="16"/>
      <c r="G75" s="43"/>
    </row>
    <row r="76" spans="1:7" ht="12.75">
      <c r="A76" s="9"/>
      <c r="B76" s="9">
        <v>26</v>
      </c>
      <c r="C76" s="9"/>
      <c r="D76" s="8" t="s">
        <v>114</v>
      </c>
      <c r="E76" s="22">
        <f>SUM(E77:E81)</f>
        <v>140685</v>
      </c>
      <c r="F76" s="16" t="s">
        <v>95</v>
      </c>
      <c r="G76" s="22"/>
    </row>
    <row r="77" spans="1:7" ht="12.75">
      <c r="A77" s="9"/>
      <c r="B77" s="9"/>
      <c r="C77" s="20">
        <v>261</v>
      </c>
      <c r="D77" s="15" t="s">
        <v>115</v>
      </c>
      <c r="E77" s="23"/>
      <c r="F77" s="16"/>
      <c r="G77" s="22"/>
    </row>
    <row r="78" spans="1:7" ht="12.75">
      <c r="A78" s="9"/>
      <c r="B78" s="9"/>
      <c r="C78" s="20">
        <v>262</v>
      </c>
      <c r="D78" s="28" t="s">
        <v>200</v>
      </c>
      <c r="E78" s="23"/>
      <c r="F78" s="16"/>
      <c r="G78" s="22"/>
    </row>
    <row r="79" spans="1:7" ht="12.75">
      <c r="A79" s="9"/>
      <c r="B79" s="9"/>
      <c r="C79" s="20">
        <v>263</v>
      </c>
      <c r="D79" s="28" t="s">
        <v>116</v>
      </c>
      <c r="E79" s="23"/>
      <c r="F79" s="16"/>
      <c r="G79" s="22"/>
    </row>
    <row r="80" spans="1:7" ht="12.75">
      <c r="A80" s="12"/>
      <c r="B80" s="12"/>
      <c r="C80" s="12">
        <v>264</v>
      </c>
      <c r="D80" s="28" t="s">
        <v>88</v>
      </c>
      <c r="E80" s="23"/>
      <c r="F80" s="16"/>
      <c r="G80" s="43"/>
    </row>
    <row r="81" spans="1:7" ht="12.75">
      <c r="A81" s="12"/>
      <c r="B81" s="12"/>
      <c r="C81" s="12">
        <v>269</v>
      </c>
      <c r="D81" s="28" t="s">
        <v>70</v>
      </c>
      <c r="E81" s="23">
        <v>140685</v>
      </c>
      <c r="F81" s="16"/>
      <c r="G81" s="43"/>
    </row>
    <row r="82" spans="1:7" ht="12.75">
      <c r="A82" s="12"/>
      <c r="B82" s="9">
        <v>27</v>
      </c>
      <c r="C82" s="12"/>
      <c r="D82" s="69" t="s">
        <v>117</v>
      </c>
      <c r="E82" s="22">
        <f>SUM(E83:E85)</f>
        <v>24510</v>
      </c>
      <c r="F82" s="16"/>
      <c r="G82" s="43"/>
    </row>
    <row r="83" spans="1:7" ht="12.75">
      <c r="A83" s="12"/>
      <c r="B83" s="12"/>
      <c r="C83" s="12">
        <v>271</v>
      </c>
      <c r="D83" s="28" t="s">
        <v>118</v>
      </c>
      <c r="E83" s="23"/>
      <c r="F83" s="16"/>
      <c r="G83" s="43"/>
    </row>
    <row r="84" spans="1:7" ht="12.75">
      <c r="A84" s="12"/>
      <c r="B84" s="12"/>
      <c r="C84" s="12">
        <v>272</v>
      </c>
      <c r="D84" s="28" t="s">
        <v>119</v>
      </c>
      <c r="E84" s="23"/>
      <c r="F84" s="16"/>
      <c r="G84" s="43"/>
    </row>
    <row r="85" spans="1:7" ht="12.75">
      <c r="A85" s="12"/>
      <c r="B85" s="12"/>
      <c r="C85" s="12">
        <v>273</v>
      </c>
      <c r="D85" s="28" t="s">
        <v>120</v>
      </c>
      <c r="E85" s="23">
        <v>24510</v>
      </c>
      <c r="F85" s="16"/>
      <c r="G85" s="43"/>
    </row>
    <row r="86" spans="1:7" ht="12.75">
      <c r="A86" s="12"/>
      <c r="B86" s="9">
        <v>28</v>
      </c>
      <c r="C86" s="12"/>
      <c r="D86" s="69" t="s">
        <v>78</v>
      </c>
      <c r="E86" s="22">
        <f>+E88+E87+E89</f>
        <v>254208</v>
      </c>
      <c r="F86" s="16"/>
      <c r="G86" s="69"/>
    </row>
    <row r="87" spans="1:7" ht="12.75">
      <c r="A87" s="12"/>
      <c r="B87" s="9"/>
      <c r="C87" s="12">
        <v>281</v>
      </c>
      <c r="D87" s="28" t="s">
        <v>93</v>
      </c>
      <c r="E87" s="23">
        <v>64761</v>
      </c>
      <c r="F87" s="16"/>
      <c r="G87" s="69"/>
    </row>
    <row r="88" spans="1:7" ht="12.75">
      <c r="A88" s="12"/>
      <c r="B88" s="12"/>
      <c r="C88" s="12">
        <v>282</v>
      </c>
      <c r="D88" s="28" t="s">
        <v>71</v>
      </c>
      <c r="E88" s="23">
        <v>189447</v>
      </c>
      <c r="F88" s="16"/>
      <c r="G88" s="43"/>
    </row>
    <row r="89" spans="1:7" ht="12.75">
      <c r="A89" s="12"/>
      <c r="B89" s="12"/>
      <c r="C89" s="12">
        <v>283</v>
      </c>
      <c r="D89" s="28" t="s">
        <v>121</v>
      </c>
      <c r="E89" s="23"/>
      <c r="F89" s="16"/>
      <c r="G89" s="43"/>
    </row>
    <row r="90" spans="1:7" ht="12.75">
      <c r="A90" s="9"/>
      <c r="B90" s="9">
        <v>29</v>
      </c>
      <c r="C90" s="9"/>
      <c r="D90" s="8" t="s">
        <v>6</v>
      </c>
      <c r="E90" s="22">
        <f>SUM(E91:E96)</f>
        <v>2102261</v>
      </c>
      <c r="F90" s="16"/>
      <c r="G90" s="43"/>
    </row>
    <row r="91" spans="1:7" ht="12.75">
      <c r="A91" s="12"/>
      <c r="B91" s="12"/>
      <c r="C91" s="12">
        <v>292</v>
      </c>
      <c r="D91" s="15" t="s">
        <v>10</v>
      </c>
      <c r="E91" s="23">
        <v>256249</v>
      </c>
      <c r="F91" s="16"/>
      <c r="G91" s="43"/>
    </row>
    <row r="92" spans="1:7" ht="12.75">
      <c r="A92" s="12"/>
      <c r="B92" s="12"/>
      <c r="C92" s="12">
        <v>293</v>
      </c>
      <c r="D92" s="28" t="s">
        <v>122</v>
      </c>
      <c r="E92" s="23"/>
      <c r="F92" s="16"/>
      <c r="G92" s="43"/>
    </row>
    <row r="93" spans="1:7" ht="12.75">
      <c r="A93" s="12"/>
      <c r="B93" s="12"/>
      <c r="C93" s="12">
        <v>294</v>
      </c>
      <c r="D93" s="28" t="s">
        <v>159</v>
      </c>
      <c r="E93" s="23"/>
      <c r="F93" s="16"/>
      <c r="G93" s="43"/>
    </row>
    <row r="94" spans="1:7" ht="12.75">
      <c r="A94" s="12"/>
      <c r="B94" s="12"/>
      <c r="C94" s="12">
        <v>296</v>
      </c>
      <c r="D94" s="28" t="s">
        <v>123</v>
      </c>
      <c r="E94" s="23">
        <v>104625</v>
      </c>
      <c r="F94" s="16"/>
      <c r="G94" s="43"/>
    </row>
    <row r="95" spans="1:7" ht="12.75">
      <c r="A95" s="12"/>
      <c r="B95" s="12"/>
      <c r="C95" s="12">
        <v>297</v>
      </c>
      <c r="D95" s="28" t="s">
        <v>160</v>
      </c>
      <c r="E95" s="23">
        <v>777545</v>
      </c>
      <c r="F95" s="16"/>
      <c r="G95" s="43"/>
    </row>
    <row r="96" spans="1:7" ht="12.75">
      <c r="A96" s="12"/>
      <c r="B96" s="12"/>
      <c r="C96" s="12">
        <v>299</v>
      </c>
      <c r="D96" s="28" t="s">
        <v>83</v>
      </c>
      <c r="E96" s="23">
        <v>963842</v>
      </c>
      <c r="F96" s="16"/>
      <c r="G96" s="43"/>
    </row>
    <row r="97" spans="1:7" ht="18" customHeight="1">
      <c r="A97" s="12"/>
      <c r="B97" s="12"/>
      <c r="C97" s="12"/>
      <c r="D97" s="8" t="s">
        <v>1</v>
      </c>
      <c r="E97" s="23"/>
      <c r="F97" s="18">
        <f>+E56</f>
        <v>4518128</v>
      </c>
      <c r="G97" s="43"/>
    </row>
    <row r="98" spans="1:7" ht="18.75" customHeight="1">
      <c r="A98" s="55" t="s">
        <v>48</v>
      </c>
      <c r="B98" s="58"/>
      <c r="C98" s="58"/>
      <c r="D98" s="57" t="s">
        <v>21</v>
      </c>
      <c r="E98" s="54">
        <f>+E99+E107+E113+E117+E122+E127+E102</f>
        <v>1850829</v>
      </c>
      <c r="F98" s="16"/>
      <c r="G98" s="43"/>
    </row>
    <row r="99" spans="1:7" ht="12.75">
      <c r="A99" s="9"/>
      <c r="B99" s="9">
        <v>31</v>
      </c>
      <c r="C99" s="9"/>
      <c r="D99" s="8" t="s">
        <v>7</v>
      </c>
      <c r="E99" s="22">
        <f>SUM(E100:E101)</f>
        <v>619444</v>
      </c>
      <c r="F99" s="16"/>
      <c r="G99" s="43"/>
    </row>
    <row r="100" spans="1:6" ht="12.75">
      <c r="A100" s="12"/>
      <c r="B100" s="12"/>
      <c r="C100" s="12">
        <v>311</v>
      </c>
      <c r="D100" s="15" t="s">
        <v>11</v>
      </c>
      <c r="E100" s="23">
        <v>596440</v>
      </c>
      <c r="F100" s="16"/>
    </row>
    <row r="101" spans="1:6" ht="12.75">
      <c r="A101" s="12"/>
      <c r="B101" s="12"/>
      <c r="C101" s="12">
        <v>313</v>
      </c>
      <c r="D101" s="15" t="s">
        <v>124</v>
      </c>
      <c r="E101" s="23">
        <v>23004</v>
      </c>
      <c r="F101" s="16"/>
    </row>
    <row r="102" spans="1:6" ht="12.75">
      <c r="A102" s="12"/>
      <c r="B102" s="9">
        <v>32</v>
      </c>
      <c r="C102" s="12"/>
      <c r="D102" s="8" t="s">
        <v>125</v>
      </c>
      <c r="E102" s="22">
        <f>SUM(E103:E106)</f>
        <v>21637</v>
      </c>
      <c r="F102" s="16" t="s">
        <v>95</v>
      </c>
    </row>
    <row r="103" spans="1:6" ht="12.75">
      <c r="A103" s="12"/>
      <c r="B103" s="12"/>
      <c r="C103" s="12">
        <v>321</v>
      </c>
      <c r="D103" s="15" t="s">
        <v>126</v>
      </c>
      <c r="E103" s="23">
        <v>4407</v>
      </c>
      <c r="F103" s="16"/>
    </row>
    <row r="104" spans="1:7" ht="12.75">
      <c r="A104" s="12"/>
      <c r="B104" s="12"/>
      <c r="C104" s="12">
        <v>322</v>
      </c>
      <c r="D104" s="28" t="s">
        <v>127</v>
      </c>
      <c r="E104" s="23">
        <v>3602</v>
      </c>
      <c r="F104" s="16"/>
      <c r="G104" s="3" t="s">
        <v>95</v>
      </c>
    </row>
    <row r="105" spans="1:6" ht="12.75">
      <c r="A105" s="12"/>
      <c r="B105" s="12"/>
      <c r="C105" s="12">
        <v>323</v>
      </c>
      <c r="D105" s="28" t="s">
        <v>129</v>
      </c>
      <c r="E105" s="23">
        <v>13628</v>
      </c>
      <c r="F105" s="16"/>
    </row>
    <row r="106" spans="1:6" ht="12.75">
      <c r="A106" s="12"/>
      <c r="B106" s="12"/>
      <c r="C106" s="12">
        <v>324</v>
      </c>
      <c r="D106" s="28" t="s">
        <v>130</v>
      </c>
      <c r="E106" s="23"/>
      <c r="F106" s="16"/>
    </row>
    <row r="107" spans="1:7" ht="12.75">
      <c r="A107" s="9"/>
      <c r="B107" s="9">
        <v>33</v>
      </c>
      <c r="C107" s="9"/>
      <c r="D107" s="8" t="s">
        <v>62</v>
      </c>
      <c r="E107" s="22">
        <f>SUM(E108:E112)</f>
        <v>258940</v>
      </c>
      <c r="F107" s="16"/>
      <c r="G107" s="43"/>
    </row>
    <row r="108" spans="1:7" ht="12.75">
      <c r="A108" s="9"/>
      <c r="B108" s="9"/>
      <c r="C108" s="20">
        <v>331</v>
      </c>
      <c r="D108" s="15" t="s">
        <v>51</v>
      </c>
      <c r="E108" s="23">
        <v>64591</v>
      </c>
      <c r="F108" s="16"/>
      <c r="G108" s="43"/>
    </row>
    <row r="109" spans="1:7" ht="12.75">
      <c r="A109" s="12"/>
      <c r="B109" s="12"/>
      <c r="C109" s="12">
        <v>332</v>
      </c>
      <c r="D109" s="15" t="s">
        <v>63</v>
      </c>
      <c r="E109" s="23">
        <v>5593</v>
      </c>
      <c r="F109" s="16"/>
      <c r="G109" s="43"/>
    </row>
    <row r="110" spans="1:7" ht="12.75">
      <c r="A110" s="12"/>
      <c r="B110" s="12"/>
      <c r="C110" s="12">
        <v>333</v>
      </c>
      <c r="D110" s="28" t="s">
        <v>72</v>
      </c>
      <c r="E110" s="23">
        <v>161073</v>
      </c>
      <c r="F110" s="16"/>
      <c r="G110" s="43"/>
    </row>
    <row r="111" spans="1:7" ht="12.75">
      <c r="A111" s="12"/>
      <c r="B111" s="12"/>
      <c r="C111" s="12">
        <v>334</v>
      </c>
      <c r="D111" s="28" t="s">
        <v>128</v>
      </c>
      <c r="E111" s="23">
        <v>27683</v>
      </c>
      <c r="F111" s="16"/>
      <c r="G111" s="43"/>
    </row>
    <row r="112" spans="1:7" ht="12.75">
      <c r="A112" s="12"/>
      <c r="B112" s="12"/>
      <c r="C112" s="12">
        <v>335</v>
      </c>
      <c r="D112" s="28" t="s">
        <v>197</v>
      </c>
      <c r="E112" s="23"/>
      <c r="F112" s="16"/>
      <c r="G112" s="43"/>
    </row>
    <row r="113" spans="1:7" ht="25.5">
      <c r="A113" s="9"/>
      <c r="B113" s="9">
        <v>34</v>
      </c>
      <c r="C113" s="9"/>
      <c r="D113" s="21" t="s">
        <v>64</v>
      </c>
      <c r="E113" s="22">
        <f>SUM(E114:E116)</f>
        <v>502236</v>
      </c>
      <c r="F113" s="16"/>
      <c r="G113" s="43"/>
    </row>
    <row r="114" spans="1:7" ht="12.75">
      <c r="A114" s="12"/>
      <c r="B114" s="12"/>
      <c r="C114" s="12">
        <v>341</v>
      </c>
      <c r="D114" s="15" t="s">
        <v>12</v>
      </c>
      <c r="E114" s="23">
        <v>501445</v>
      </c>
      <c r="F114" s="16"/>
      <c r="G114" s="43"/>
    </row>
    <row r="115" spans="1:7" ht="12.75">
      <c r="A115" s="12"/>
      <c r="B115" s="12"/>
      <c r="C115" s="12">
        <v>342</v>
      </c>
      <c r="D115" s="28" t="s">
        <v>73</v>
      </c>
      <c r="E115" s="23">
        <v>791</v>
      </c>
      <c r="F115" s="16"/>
      <c r="G115" s="43"/>
    </row>
    <row r="116" spans="1:7" ht="12.75">
      <c r="A116" s="12"/>
      <c r="B116" s="12"/>
      <c r="C116" s="12">
        <v>343</v>
      </c>
      <c r="D116" s="28" t="s">
        <v>131</v>
      </c>
      <c r="E116" s="23"/>
      <c r="F116" s="16"/>
      <c r="G116" s="43"/>
    </row>
    <row r="117" spans="1:7" ht="12.75">
      <c r="A117" s="12"/>
      <c r="B117" s="12">
        <v>35</v>
      </c>
      <c r="C117" s="12"/>
      <c r="D117" s="69" t="s">
        <v>80</v>
      </c>
      <c r="E117" s="22">
        <f>SUM(E118:E121)</f>
        <v>12060</v>
      </c>
      <c r="F117" s="16"/>
      <c r="G117" s="43"/>
    </row>
    <row r="118" spans="1:7" ht="12.75">
      <c r="A118" s="12"/>
      <c r="B118" s="12"/>
      <c r="C118" s="12">
        <v>352</v>
      </c>
      <c r="D118" s="28" t="s">
        <v>187</v>
      </c>
      <c r="E118" s="23"/>
      <c r="F118" s="16"/>
      <c r="G118" s="43"/>
    </row>
    <row r="119" spans="1:7" ht="12.75">
      <c r="A119" s="12"/>
      <c r="B119" s="12"/>
      <c r="C119" s="12">
        <v>353</v>
      </c>
      <c r="D119" s="28" t="s">
        <v>84</v>
      </c>
      <c r="E119" s="23"/>
      <c r="F119" s="16"/>
      <c r="G119" s="43"/>
    </row>
    <row r="120" spans="1:7" ht="12.75">
      <c r="A120" s="12"/>
      <c r="B120" s="12"/>
      <c r="C120" s="12">
        <v>354</v>
      </c>
      <c r="D120" s="28" t="s">
        <v>81</v>
      </c>
      <c r="E120" s="23"/>
      <c r="F120" s="16"/>
      <c r="G120" s="43"/>
    </row>
    <row r="121" spans="1:7" ht="12.75">
      <c r="A121" s="12"/>
      <c r="B121" s="12"/>
      <c r="C121" s="12">
        <v>355</v>
      </c>
      <c r="D121" s="28" t="s">
        <v>132</v>
      </c>
      <c r="E121" s="23">
        <v>12060</v>
      </c>
      <c r="F121" s="16"/>
      <c r="G121" s="43"/>
    </row>
    <row r="122" spans="1:7" ht="12.75">
      <c r="A122" s="12"/>
      <c r="B122" s="9">
        <v>36</v>
      </c>
      <c r="C122" s="12"/>
      <c r="D122" s="69" t="s">
        <v>143</v>
      </c>
      <c r="E122" s="22">
        <f>+E123+E124+E125+E126</f>
        <v>0</v>
      </c>
      <c r="F122" s="16"/>
      <c r="G122" s="43"/>
    </row>
    <row r="123" spans="1:7" ht="12.75">
      <c r="A123" s="12"/>
      <c r="B123" s="9"/>
      <c r="C123" s="12">
        <v>361</v>
      </c>
      <c r="D123" s="28" t="s">
        <v>181</v>
      </c>
      <c r="E123" s="23"/>
      <c r="F123" s="16"/>
      <c r="G123" s="43"/>
    </row>
    <row r="124" spans="1:7" ht="12.75">
      <c r="A124" s="12"/>
      <c r="B124" s="9"/>
      <c r="C124" s="12">
        <v>362</v>
      </c>
      <c r="D124" s="28" t="s">
        <v>133</v>
      </c>
      <c r="E124" s="23"/>
      <c r="F124" s="16"/>
      <c r="G124" s="43"/>
    </row>
    <row r="125" spans="1:7" ht="12.75">
      <c r="A125" s="12"/>
      <c r="B125" s="9"/>
      <c r="C125" s="12">
        <v>363</v>
      </c>
      <c r="D125" s="28" t="s">
        <v>134</v>
      </c>
      <c r="E125" s="23"/>
      <c r="F125" s="16"/>
      <c r="G125" s="43"/>
    </row>
    <row r="126" spans="1:7" ht="12.75">
      <c r="A126" s="12"/>
      <c r="B126" s="12"/>
      <c r="C126" s="12">
        <v>365</v>
      </c>
      <c r="D126" s="28" t="s">
        <v>74</v>
      </c>
      <c r="E126" s="23"/>
      <c r="F126" s="16"/>
      <c r="G126" s="43"/>
    </row>
    <row r="127" spans="1:7" ht="12.75">
      <c r="A127" s="9"/>
      <c r="B127" s="9">
        <v>39</v>
      </c>
      <c r="C127" s="9"/>
      <c r="D127" s="8" t="s">
        <v>52</v>
      </c>
      <c r="E127" s="22">
        <f>SUM(E128:E133)</f>
        <v>436512</v>
      </c>
      <c r="F127" s="16"/>
      <c r="G127" s="43"/>
    </row>
    <row r="128" spans="1:7" ht="12.75">
      <c r="A128" s="12"/>
      <c r="B128" s="12"/>
      <c r="C128" s="12">
        <v>391</v>
      </c>
      <c r="D128" s="15" t="s">
        <v>13</v>
      </c>
      <c r="E128" s="23">
        <v>22270</v>
      </c>
      <c r="F128" s="16"/>
      <c r="G128" s="43" t="s">
        <v>95</v>
      </c>
    </row>
    <row r="129" spans="1:7" ht="12.75">
      <c r="A129" s="12"/>
      <c r="B129" s="12"/>
      <c r="C129" s="12">
        <v>392</v>
      </c>
      <c r="D129" s="28" t="s">
        <v>85</v>
      </c>
      <c r="E129" s="23">
        <v>29999</v>
      </c>
      <c r="F129" s="16"/>
      <c r="G129" s="43"/>
    </row>
    <row r="130" spans="1:7" ht="12.75">
      <c r="A130" s="12"/>
      <c r="B130" s="12"/>
      <c r="C130" s="12">
        <v>395</v>
      </c>
      <c r="D130" s="28" t="s">
        <v>135</v>
      </c>
      <c r="E130" s="23"/>
      <c r="F130" s="16"/>
      <c r="G130" s="43"/>
    </row>
    <row r="131" spans="1:7" ht="12.75">
      <c r="A131" s="12"/>
      <c r="B131" s="12"/>
      <c r="C131" s="12">
        <v>396</v>
      </c>
      <c r="D131" s="15" t="s">
        <v>0</v>
      </c>
      <c r="E131" s="23">
        <v>3964</v>
      </c>
      <c r="F131" s="16"/>
      <c r="G131" s="43"/>
    </row>
    <row r="132" spans="1:7" ht="12.75">
      <c r="A132" s="12"/>
      <c r="B132" s="12"/>
      <c r="C132" s="12">
        <v>397</v>
      </c>
      <c r="D132" s="15" t="s">
        <v>136</v>
      </c>
      <c r="E132" s="47">
        <v>380279</v>
      </c>
      <c r="F132" s="16"/>
      <c r="G132" s="43"/>
    </row>
    <row r="133" spans="1:7" ht="12.75">
      <c r="A133" s="12"/>
      <c r="B133" s="12"/>
      <c r="C133" s="12">
        <v>399</v>
      </c>
      <c r="D133" s="28" t="s">
        <v>204</v>
      </c>
      <c r="E133" s="47"/>
      <c r="F133" s="16"/>
      <c r="G133" s="43"/>
    </row>
    <row r="134" spans="1:7" ht="12.75">
      <c r="A134" s="12"/>
      <c r="B134" s="12"/>
      <c r="C134" s="12"/>
      <c r="D134" s="8" t="s">
        <v>86</v>
      </c>
      <c r="E134" s="47"/>
      <c r="F134" s="18">
        <f>+E98</f>
        <v>1850829</v>
      </c>
      <c r="G134" s="43"/>
    </row>
    <row r="135" spans="1:7" ht="17.25" customHeight="1">
      <c r="A135" s="55" t="s">
        <v>97</v>
      </c>
      <c r="B135" s="71"/>
      <c r="C135" s="71"/>
      <c r="D135" s="57" t="s">
        <v>96</v>
      </c>
      <c r="E135" s="80">
        <f>+E136+E141+E143</f>
        <v>1060165</v>
      </c>
      <c r="F135" s="16"/>
      <c r="G135" s="43"/>
    </row>
    <row r="136" spans="1:7" ht="12.75">
      <c r="A136" s="12"/>
      <c r="B136" s="9">
        <v>42</v>
      </c>
      <c r="C136" s="12"/>
      <c r="D136" s="8" t="s">
        <v>155</v>
      </c>
      <c r="E136" s="92">
        <f>+E137+E138+E139</f>
        <v>160165</v>
      </c>
      <c r="F136" s="16"/>
      <c r="G136" s="43"/>
    </row>
    <row r="137" spans="1:7" ht="12.75">
      <c r="A137" s="12"/>
      <c r="B137" s="12"/>
      <c r="C137" s="12">
        <v>421</v>
      </c>
      <c r="D137" s="15" t="s">
        <v>137</v>
      </c>
      <c r="E137" s="47">
        <v>500</v>
      </c>
      <c r="F137" s="16"/>
      <c r="G137" s="43" t="s">
        <v>95</v>
      </c>
    </row>
    <row r="138" spans="1:7" ht="12.75">
      <c r="A138" s="12"/>
      <c r="B138" s="12"/>
      <c r="C138" s="12">
        <v>424</v>
      </c>
      <c r="D138" s="15" t="s">
        <v>138</v>
      </c>
      <c r="E138" s="47">
        <v>159665</v>
      </c>
      <c r="F138" s="16"/>
      <c r="G138" s="43"/>
    </row>
    <row r="139" spans="1:7" ht="12.75">
      <c r="A139" s="12"/>
      <c r="B139" s="12"/>
      <c r="C139" s="12">
        <v>426</v>
      </c>
      <c r="D139" s="15" t="s">
        <v>139</v>
      </c>
      <c r="E139" s="47"/>
      <c r="F139" s="16"/>
      <c r="G139" s="43" t="s">
        <v>95</v>
      </c>
    </row>
    <row r="140" spans="1:7" ht="12.75">
      <c r="A140" s="12"/>
      <c r="B140" s="12"/>
      <c r="C140" s="12"/>
      <c r="D140" s="15"/>
      <c r="E140" s="47"/>
      <c r="F140" s="16"/>
      <c r="G140" s="43"/>
    </row>
    <row r="141" spans="1:7" ht="12.75">
      <c r="A141" s="12"/>
      <c r="B141" s="9">
        <v>43</v>
      </c>
      <c r="C141" s="12"/>
      <c r="D141" s="8" t="s">
        <v>202</v>
      </c>
      <c r="E141" s="92">
        <f>+E142</f>
        <v>900000</v>
      </c>
      <c r="F141" s="16"/>
      <c r="G141" s="43"/>
    </row>
    <row r="142" spans="1:7" ht="12.75">
      <c r="A142" s="12"/>
      <c r="B142" s="12"/>
      <c r="C142" s="12">
        <v>432</v>
      </c>
      <c r="D142" s="28" t="s">
        <v>206</v>
      </c>
      <c r="E142" s="47">
        <f>450000+450000</f>
        <v>900000</v>
      </c>
      <c r="F142" s="16"/>
      <c r="G142" s="43"/>
    </row>
    <row r="143" spans="1:7" ht="12.75">
      <c r="A143" s="12"/>
      <c r="B143" s="9">
        <v>44</v>
      </c>
      <c r="C143" s="12"/>
      <c r="D143" s="8" t="s">
        <v>161</v>
      </c>
      <c r="E143" s="92">
        <f>E144</f>
        <v>0</v>
      </c>
      <c r="F143" s="16" t="s">
        <v>95</v>
      </c>
      <c r="G143" s="43"/>
    </row>
    <row r="144" spans="1:7" ht="12.75">
      <c r="A144" s="12"/>
      <c r="B144" s="12"/>
      <c r="C144" s="12">
        <v>441</v>
      </c>
      <c r="D144" s="15" t="s">
        <v>162</v>
      </c>
      <c r="E144" s="47"/>
      <c r="F144" s="16"/>
      <c r="G144" s="43" t="s">
        <v>95</v>
      </c>
    </row>
    <row r="145" spans="1:7" ht="12.75">
      <c r="A145" s="12"/>
      <c r="B145" s="12"/>
      <c r="C145" s="12"/>
      <c r="D145" s="8" t="s">
        <v>154</v>
      </c>
      <c r="E145" s="47"/>
      <c r="F145" s="18">
        <f>E135</f>
        <v>1060165</v>
      </c>
      <c r="G145" s="43" t="s">
        <v>95</v>
      </c>
    </row>
    <row r="146" spans="1:7" ht="18.75" customHeight="1">
      <c r="A146" s="55" t="s">
        <v>188</v>
      </c>
      <c r="B146" s="71"/>
      <c r="C146" s="71"/>
      <c r="D146" s="57" t="s">
        <v>189</v>
      </c>
      <c r="E146" s="80">
        <f>+E147+E149</f>
        <v>0</v>
      </c>
      <c r="F146" s="18"/>
      <c r="G146" s="43"/>
    </row>
    <row r="147" spans="1:7" ht="12.75">
      <c r="A147" s="12"/>
      <c r="B147" s="9">
        <v>51</v>
      </c>
      <c r="C147" s="12"/>
      <c r="D147" s="8" t="s">
        <v>190</v>
      </c>
      <c r="E147" s="92">
        <f>+E148</f>
        <v>0</v>
      </c>
      <c r="F147" s="18"/>
      <c r="G147" s="43"/>
    </row>
    <row r="148" spans="1:7" ht="12.75">
      <c r="A148" s="12"/>
      <c r="B148" s="9"/>
      <c r="C148" s="12">
        <v>512</v>
      </c>
      <c r="D148" s="15" t="s">
        <v>193</v>
      </c>
      <c r="E148" s="47"/>
      <c r="F148" s="18"/>
      <c r="G148" s="43"/>
    </row>
    <row r="149" spans="1:7" ht="12.75">
      <c r="A149" s="12"/>
      <c r="B149" s="9">
        <v>53</v>
      </c>
      <c r="C149" s="12"/>
      <c r="D149" s="8" t="s">
        <v>191</v>
      </c>
      <c r="E149" s="92">
        <f>+E150</f>
        <v>0</v>
      </c>
      <c r="F149" s="18" t="s">
        <v>95</v>
      </c>
      <c r="G149" s="43" t="s">
        <v>95</v>
      </c>
    </row>
    <row r="150" spans="1:7" ht="12.75">
      <c r="A150" s="12"/>
      <c r="B150" s="12"/>
      <c r="C150" s="12">
        <v>532</v>
      </c>
      <c r="D150" s="15" t="s">
        <v>194</v>
      </c>
      <c r="E150" s="47"/>
      <c r="F150" s="18"/>
      <c r="G150" s="43"/>
    </row>
    <row r="151" spans="1:7" ht="12.75">
      <c r="A151" s="12"/>
      <c r="B151" s="12"/>
      <c r="C151" s="12"/>
      <c r="D151" s="8" t="s">
        <v>192</v>
      </c>
      <c r="E151" s="47"/>
      <c r="F151" s="18">
        <f>+E146</f>
        <v>0</v>
      </c>
      <c r="G151" s="43"/>
    </row>
    <row r="152" spans="1:7" ht="15.75">
      <c r="A152" s="55" t="s">
        <v>76</v>
      </c>
      <c r="B152" s="58"/>
      <c r="C152" s="58"/>
      <c r="D152" s="57" t="s">
        <v>77</v>
      </c>
      <c r="E152" s="54">
        <f>+E153+E163+E166</f>
        <v>1202792</v>
      </c>
      <c r="F152" s="16" t="s">
        <v>95</v>
      </c>
      <c r="G152" s="43" t="s">
        <v>95</v>
      </c>
    </row>
    <row r="153" spans="1:8" ht="18" customHeight="1">
      <c r="A153" s="12"/>
      <c r="B153" s="9">
        <v>61</v>
      </c>
      <c r="C153" s="12"/>
      <c r="D153" s="8" t="s">
        <v>144</v>
      </c>
      <c r="E153" s="22">
        <f>+E154+E155+E157+E160+E156+E158+E161+E162+E159</f>
        <v>469484</v>
      </c>
      <c r="F153" s="16"/>
      <c r="G153" s="43" t="s">
        <v>95</v>
      </c>
      <c r="H153" s="45"/>
    </row>
    <row r="154" spans="1:8" ht="15" customHeight="1">
      <c r="A154" s="12"/>
      <c r="B154" s="9"/>
      <c r="C154" s="12">
        <v>611</v>
      </c>
      <c r="D154" s="15" t="s">
        <v>182</v>
      </c>
      <c r="E154" s="23"/>
      <c r="F154" s="16"/>
      <c r="G154" s="43"/>
      <c r="H154" s="45"/>
    </row>
    <row r="155" spans="1:8" ht="12.75" customHeight="1">
      <c r="A155" s="12"/>
      <c r="B155" s="12"/>
      <c r="C155" s="12">
        <v>612</v>
      </c>
      <c r="D155" s="15" t="s">
        <v>75</v>
      </c>
      <c r="E155" s="23">
        <v>28193</v>
      </c>
      <c r="F155" s="16"/>
      <c r="G155" s="43"/>
      <c r="H155" s="45"/>
    </row>
    <row r="156" spans="1:8" ht="12.75" customHeight="1">
      <c r="A156" s="12"/>
      <c r="B156" s="12"/>
      <c r="C156" s="12">
        <v>613</v>
      </c>
      <c r="D156" s="15" t="s">
        <v>163</v>
      </c>
      <c r="E156" s="23"/>
      <c r="F156" s="16"/>
      <c r="G156" s="43"/>
      <c r="H156" s="45"/>
    </row>
    <row r="157" spans="1:8" ht="12.75" customHeight="1">
      <c r="A157" s="12"/>
      <c r="B157" s="12"/>
      <c r="C157" s="12">
        <v>614</v>
      </c>
      <c r="D157" s="28" t="s">
        <v>140</v>
      </c>
      <c r="E157" s="23">
        <v>280330</v>
      </c>
      <c r="F157" s="16"/>
      <c r="G157" s="43"/>
      <c r="H157" s="45"/>
    </row>
    <row r="158" spans="1:8" ht="12.75" customHeight="1">
      <c r="A158" s="12"/>
      <c r="B158" s="12"/>
      <c r="C158" s="12">
        <v>615</v>
      </c>
      <c r="D158" s="28" t="s">
        <v>173</v>
      </c>
      <c r="E158" s="23"/>
      <c r="F158" s="16"/>
      <c r="G158" s="43"/>
      <c r="H158" s="45"/>
    </row>
    <row r="159" spans="1:8" ht="12.75" customHeight="1">
      <c r="A159" s="12"/>
      <c r="B159" s="12"/>
      <c r="C159" s="12">
        <v>616</v>
      </c>
      <c r="D159" s="28" t="s">
        <v>201</v>
      </c>
      <c r="E159" s="23">
        <v>24060</v>
      </c>
      <c r="F159" s="16"/>
      <c r="G159" s="43"/>
      <c r="H159" s="45"/>
    </row>
    <row r="160" spans="1:8" ht="12.75" customHeight="1">
      <c r="A160" s="12"/>
      <c r="B160" s="12"/>
      <c r="C160" s="12">
        <v>617</v>
      </c>
      <c r="D160" s="15" t="s">
        <v>94</v>
      </c>
      <c r="E160" s="23">
        <v>129952</v>
      </c>
      <c r="F160" s="16"/>
      <c r="G160" s="43"/>
      <c r="H160" s="45"/>
    </row>
    <row r="161" spans="1:8" ht="12.75" customHeight="1">
      <c r="A161" s="12"/>
      <c r="B161" s="12"/>
      <c r="C161" s="12">
        <v>618</v>
      </c>
      <c r="D161" s="28" t="s">
        <v>198</v>
      </c>
      <c r="E161" s="23"/>
      <c r="F161" s="16"/>
      <c r="G161" s="43"/>
      <c r="H161" s="45"/>
    </row>
    <row r="162" spans="1:8" ht="12.75" customHeight="1">
      <c r="A162" s="12"/>
      <c r="B162" s="12"/>
      <c r="C162" s="12">
        <v>619</v>
      </c>
      <c r="D162" s="28" t="s">
        <v>199</v>
      </c>
      <c r="E162" s="23">
        <v>6949</v>
      </c>
      <c r="F162" s="16"/>
      <c r="G162" s="43"/>
      <c r="H162" s="45"/>
    </row>
    <row r="163" spans="1:8" ht="12.75" customHeight="1">
      <c r="A163" s="12"/>
      <c r="B163" s="9">
        <v>63</v>
      </c>
      <c r="C163" s="12"/>
      <c r="D163" s="8" t="s">
        <v>145</v>
      </c>
      <c r="E163" s="22">
        <f>+E164+E165</f>
        <v>454299</v>
      </c>
      <c r="F163" s="16" t="s">
        <v>95</v>
      </c>
      <c r="G163" s="43" t="s">
        <v>95</v>
      </c>
      <c r="H163" s="45"/>
    </row>
    <row r="164" spans="1:8" ht="12.75" customHeight="1">
      <c r="A164" s="12"/>
      <c r="B164" s="9"/>
      <c r="C164" s="12">
        <v>633</v>
      </c>
      <c r="D164" s="15" t="s">
        <v>175</v>
      </c>
      <c r="E164" s="23"/>
      <c r="F164" s="16"/>
      <c r="G164" s="43"/>
      <c r="H164" s="45"/>
    </row>
    <row r="165" spans="1:8" ht="12.75" customHeight="1">
      <c r="A165" s="12"/>
      <c r="B165" s="12"/>
      <c r="C165" s="12">
        <v>635</v>
      </c>
      <c r="D165" s="28" t="s">
        <v>164</v>
      </c>
      <c r="E165" s="23">
        <v>454299</v>
      </c>
      <c r="F165" s="16"/>
      <c r="G165" s="43" t="s">
        <v>95</v>
      </c>
      <c r="H165" s="45"/>
    </row>
    <row r="166" spans="1:8" ht="12.75" customHeight="1">
      <c r="A166" s="12"/>
      <c r="B166" s="9">
        <v>69</v>
      </c>
      <c r="C166" s="12"/>
      <c r="D166" s="8" t="s">
        <v>165</v>
      </c>
      <c r="E166" s="22">
        <f>E167+E168+E169</f>
        <v>279009</v>
      </c>
      <c r="F166" s="16" t="s">
        <v>95</v>
      </c>
      <c r="G166" s="43"/>
      <c r="H166" s="45"/>
    </row>
    <row r="167" spans="1:8" ht="12.75" customHeight="1">
      <c r="A167" s="12"/>
      <c r="B167" s="9"/>
      <c r="C167" s="12">
        <v>691</v>
      </c>
      <c r="D167" s="28" t="s">
        <v>166</v>
      </c>
      <c r="E167" s="23">
        <v>208544</v>
      </c>
      <c r="F167" s="16"/>
      <c r="G167" s="43"/>
      <c r="H167" s="45"/>
    </row>
    <row r="168" spans="1:8" ht="12.75" customHeight="1">
      <c r="A168" s="12"/>
      <c r="B168" s="9"/>
      <c r="C168" s="12">
        <v>693</v>
      </c>
      <c r="D168" s="28" t="s">
        <v>207</v>
      </c>
      <c r="E168" s="23">
        <v>70465</v>
      </c>
      <c r="F168" s="16"/>
      <c r="G168" s="43"/>
      <c r="H168" s="45"/>
    </row>
    <row r="169" spans="1:8" ht="12.75" customHeight="1">
      <c r="A169" s="12"/>
      <c r="B169" s="9"/>
      <c r="C169" s="12">
        <v>694</v>
      </c>
      <c r="D169" s="28" t="s">
        <v>205</v>
      </c>
      <c r="E169" s="23"/>
      <c r="F169" s="16"/>
      <c r="G169" s="43"/>
      <c r="H169" s="45"/>
    </row>
    <row r="170" spans="1:8" ht="18" customHeight="1">
      <c r="A170" s="12"/>
      <c r="B170" s="12"/>
      <c r="C170" s="12"/>
      <c r="D170" s="8" t="s">
        <v>87</v>
      </c>
      <c r="E170" s="23"/>
      <c r="F170" s="18">
        <f>+E152</f>
        <v>1202792</v>
      </c>
      <c r="G170" s="43"/>
      <c r="H170" s="45"/>
    </row>
    <row r="171" spans="1:8" ht="18" customHeight="1">
      <c r="A171" s="72" t="s">
        <v>142</v>
      </c>
      <c r="B171" s="12"/>
      <c r="C171" s="12"/>
      <c r="D171" s="78" t="s">
        <v>141</v>
      </c>
      <c r="E171" s="81">
        <f>+E172</f>
        <v>733599</v>
      </c>
      <c r="F171" s="16"/>
      <c r="G171" s="43"/>
      <c r="H171" s="45"/>
    </row>
    <row r="172" spans="1:8" ht="18" customHeight="1">
      <c r="A172" s="72"/>
      <c r="B172" s="9">
        <v>87</v>
      </c>
      <c r="C172" s="12"/>
      <c r="D172" s="8" t="s">
        <v>146</v>
      </c>
      <c r="E172" s="74">
        <f>+E173</f>
        <v>733599</v>
      </c>
      <c r="F172" s="16"/>
      <c r="G172" s="43"/>
      <c r="H172" s="45"/>
    </row>
    <row r="173" spans="1:8" ht="12" customHeight="1">
      <c r="A173" s="72"/>
      <c r="B173" s="12"/>
      <c r="C173" s="12">
        <v>871</v>
      </c>
      <c r="D173" s="76" t="s">
        <v>147</v>
      </c>
      <c r="E173" s="79">
        <v>733599</v>
      </c>
      <c r="F173" s="16"/>
      <c r="G173" s="43"/>
      <c r="H173" s="45"/>
    </row>
    <row r="174" spans="1:8" ht="12" customHeight="1">
      <c r="A174" s="72"/>
      <c r="B174" s="12"/>
      <c r="C174" s="12"/>
      <c r="D174" s="8" t="s">
        <v>156</v>
      </c>
      <c r="E174" s="79"/>
      <c r="F174" s="18">
        <f>+E171</f>
        <v>733599</v>
      </c>
      <c r="G174" s="43"/>
      <c r="H174" s="45"/>
    </row>
    <row r="175" spans="1:8" ht="20.25" customHeight="1">
      <c r="A175" s="55" t="s">
        <v>148</v>
      </c>
      <c r="B175" s="58"/>
      <c r="C175" s="58"/>
      <c r="D175" s="57" t="s">
        <v>149</v>
      </c>
      <c r="E175" s="74">
        <f>E176+E178</f>
        <v>169854</v>
      </c>
      <c r="F175" s="16"/>
      <c r="G175" s="43" t="s">
        <v>95</v>
      </c>
      <c r="H175" s="45"/>
    </row>
    <row r="176" spans="1:8" ht="12" customHeight="1">
      <c r="A176" s="72"/>
      <c r="B176" s="12">
        <v>91</v>
      </c>
      <c r="C176" s="12"/>
      <c r="D176" s="8" t="s">
        <v>150</v>
      </c>
      <c r="E176" s="74">
        <f>+E177</f>
        <v>0</v>
      </c>
      <c r="F176" s="16"/>
      <c r="G176" s="43"/>
      <c r="H176" s="45" t="s">
        <v>95</v>
      </c>
    </row>
    <row r="177" spans="1:8" ht="12" customHeight="1">
      <c r="A177" s="72"/>
      <c r="B177" s="12"/>
      <c r="C177" s="12">
        <v>911</v>
      </c>
      <c r="D177" s="76" t="s">
        <v>151</v>
      </c>
      <c r="E177" s="79"/>
      <c r="F177" s="16"/>
      <c r="G177" s="43"/>
      <c r="H177" s="45"/>
    </row>
    <row r="178" spans="1:8" ht="12" customHeight="1">
      <c r="A178" s="72"/>
      <c r="B178" s="12">
        <v>93</v>
      </c>
      <c r="C178" s="12"/>
      <c r="D178" s="8" t="s">
        <v>152</v>
      </c>
      <c r="E178" s="74">
        <f>+E179</f>
        <v>169854</v>
      </c>
      <c r="F178" s="16"/>
      <c r="G178" s="43"/>
      <c r="H178" s="45"/>
    </row>
    <row r="179" spans="1:8" ht="12" customHeight="1">
      <c r="A179" s="72"/>
      <c r="B179" s="12"/>
      <c r="C179" s="12">
        <v>931</v>
      </c>
      <c r="D179" s="76" t="s">
        <v>153</v>
      </c>
      <c r="E179" s="79">
        <v>169854</v>
      </c>
      <c r="F179" s="16"/>
      <c r="G179" s="43"/>
      <c r="H179" s="45"/>
    </row>
    <row r="180" spans="1:8" ht="12" customHeight="1">
      <c r="A180" s="72"/>
      <c r="B180" s="12"/>
      <c r="C180" s="12"/>
      <c r="D180" s="8" t="s">
        <v>157</v>
      </c>
      <c r="E180" s="79"/>
      <c r="F180" s="18">
        <f>+E175</f>
        <v>169854</v>
      </c>
      <c r="G180" s="43"/>
      <c r="H180" s="45"/>
    </row>
    <row r="181" spans="1:8" ht="12" customHeight="1">
      <c r="A181" s="72"/>
      <c r="B181" s="12"/>
      <c r="C181" s="12"/>
      <c r="D181" s="76"/>
      <c r="E181" s="79"/>
      <c r="F181" s="16"/>
      <c r="G181" s="43"/>
      <c r="H181" s="45"/>
    </row>
    <row r="182" spans="1:7" ht="21" customHeight="1">
      <c r="A182" s="59"/>
      <c r="B182" s="59"/>
      <c r="C182" s="59"/>
      <c r="D182" s="57" t="s">
        <v>44</v>
      </c>
      <c r="E182" s="60"/>
      <c r="F182" s="61">
        <f>SUM(F24:F180)</f>
        <v>30913706</v>
      </c>
      <c r="G182" s="43"/>
    </row>
    <row r="183" spans="1:7" ht="21" customHeight="1" thickBot="1">
      <c r="A183" s="59"/>
      <c r="B183" s="59"/>
      <c r="C183" s="59"/>
      <c r="D183" s="57" t="s">
        <v>45</v>
      </c>
      <c r="E183" s="60"/>
      <c r="F183" s="62">
        <f>+F20-F182</f>
        <v>49859237</v>
      </c>
      <c r="G183" s="43"/>
    </row>
    <row r="184" ht="13.5" thickTop="1">
      <c r="D184" s="13"/>
    </row>
    <row r="185" ht="12.75">
      <c r="D185" s="14" t="s">
        <v>65</v>
      </c>
    </row>
    <row r="186" ht="12.75">
      <c r="D186" s="42">
        <v>41639</v>
      </c>
    </row>
    <row r="187" spans="6:8" ht="12.75">
      <c r="F187" s="45"/>
      <c r="H187" s="26"/>
    </row>
    <row r="191" ht="12.75">
      <c r="B191" s="2" t="s">
        <v>95</v>
      </c>
    </row>
    <row r="198" ht="13.5" thickBot="1"/>
    <row r="199" spans="7:9" ht="12.75">
      <c r="G199" s="104" t="s">
        <v>53</v>
      </c>
      <c r="H199" s="105"/>
      <c r="I199" s="106"/>
    </row>
    <row r="200" spans="7:9" ht="12.75">
      <c r="G200" s="101" t="s">
        <v>54</v>
      </c>
      <c r="H200" s="102"/>
      <c r="I200" s="103"/>
    </row>
    <row r="201" spans="7:9" ht="12.75">
      <c r="G201" s="101" t="s">
        <v>210</v>
      </c>
      <c r="H201" s="102"/>
      <c r="I201" s="103"/>
    </row>
    <row r="202" spans="7:9" ht="12.75">
      <c r="G202" s="93"/>
      <c r="H202" s="16"/>
      <c r="I202" s="94"/>
    </row>
    <row r="203" spans="7:9" ht="12.75">
      <c r="G203" s="93"/>
      <c r="H203" s="16"/>
      <c r="I203" s="94"/>
    </row>
    <row r="204" spans="7:9" ht="12.75">
      <c r="G204" s="95" t="str">
        <f>+A20</f>
        <v>DISPONIBLE PARA EL PERIODO</v>
      </c>
      <c r="H204" s="18">
        <f>+F20</f>
        <v>80772943</v>
      </c>
      <c r="I204" s="94"/>
    </row>
    <row r="205" spans="7:9" ht="12.75">
      <c r="G205" s="93" t="s">
        <v>29</v>
      </c>
      <c r="H205" s="16">
        <f>+E24</f>
        <v>21378339</v>
      </c>
      <c r="I205" s="96">
        <f>+H205/H213</f>
        <v>0.6915488877328393</v>
      </c>
    </row>
    <row r="206" spans="7:9" ht="12.75">
      <c r="G206" s="93" t="s">
        <v>30</v>
      </c>
      <c r="H206" s="16">
        <f>+E56</f>
        <v>4518128</v>
      </c>
      <c r="I206" s="96">
        <f>+H206/H213</f>
        <v>0.1461529070632942</v>
      </c>
    </row>
    <row r="207" spans="7:9" ht="12.75">
      <c r="G207" s="93" t="s">
        <v>31</v>
      </c>
      <c r="H207" s="16">
        <f>+E98</f>
        <v>1850829</v>
      </c>
      <c r="I207" s="96">
        <f>+H207/H213</f>
        <v>0.059870822346566925</v>
      </c>
    </row>
    <row r="208" spans="7:9" ht="12.75">
      <c r="G208" s="93" t="s">
        <v>82</v>
      </c>
      <c r="H208" s="16">
        <f>E135</f>
        <v>1060165</v>
      </c>
      <c r="I208" s="96">
        <f>+H208/H213</f>
        <v>0.03429433533462471</v>
      </c>
    </row>
    <row r="209" spans="7:9" ht="12.75">
      <c r="G209" s="93" t="s">
        <v>195</v>
      </c>
      <c r="H209" s="16">
        <f>+E146</f>
        <v>0</v>
      </c>
      <c r="I209" s="96">
        <f>+H209/H213</f>
        <v>0</v>
      </c>
    </row>
    <row r="210" spans="7:10" ht="12.75">
      <c r="G210" s="93" t="s">
        <v>79</v>
      </c>
      <c r="H210" s="16">
        <f>+E152</f>
        <v>1202792</v>
      </c>
      <c r="I210" s="96">
        <f>+H210/H213</f>
        <v>0.03890804939401313</v>
      </c>
      <c r="J210" s="2" t="s">
        <v>95</v>
      </c>
    </row>
    <row r="211" spans="7:9" ht="12.75">
      <c r="G211" s="93" t="s">
        <v>167</v>
      </c>
      <c r="H211" s="16">
        <f>+E171</f>
        <v>733599</v>
      </c>
      <c r="I211" s="96">
        <f>+H211/H213</f>
        <v>0.02373054204500748</v>
      </c>
    </row>
    <row r="212" spans="7:9" ht="12.75">
      <c r="G212" s="93" t="s">
        <v>174</v>
      </c>
      <c r="H212" s="16">
        <f>+E175</f>
        <v>169854</v>
      </c>
      <c r="I212" s="96">
        <f>+H212/H213</f>
        <v>0.005494456083654286</v>
      </c>
    </row>
    <row r="213" spans="7:9" ht="12.75">
      <c r="G213" s="95" t="s">
        <v>38</v>
      </c>
      <c r="H213" s="18">
        <f>SUM(H205:H212)</f>
        <v>30913706</v>
      </c>
      <c r="I213" s="96">
        <f>SUM(I205:I212)</f>
        <v>1</v>
      </c>
    </row>
    <row r="214" spans="7:9" ht="12.75">
      <c r="G214" s="95" t="s">
        <v>39</v>
      </c>
      <c r="H214" s="18">
        <f>+H204-H213</f>
        <v>49859237</v>
      </c>
      <c r="I214" s="96"/>
    </row>
    <row r="215" spans="7:9" ht="12.75">
      <c r="G215" s="93"/>
      <c r="H215" s="97"/>
      <c r="I215" s="94"/>
    </row>
    <row r="216" spans="7:9" ht="12.75">
      <c r="G216" s="93"/>
      <c r="H216" s="16"/>
      <c r="I216" s="94"/>
    </row>
    <row r="217" spans="7:9" ht="12.75">
      <c r="G217" s="93"/>
      <c r="H217" s="16"/>
      <c r="I217" s="94"/>
    </row>
    <row r="218" spans="7:9" ht="12.75">
      <c r="G218" s="93"/>
      <c r="H218" s="16"/>
      <c r="I218" s="94"/>
    </row>
    <row r="219" spans="7:9" ht="12.75">
      <c r="G219" s="93"/>
      <c r="H219" s="16"/>
      <c r="I219" s="94"/>
    </row>
    <row r="220" spans="7:9" ht="13.5" thickBot="1">
      <c r="G220" s="98"/>
      <c r="H220" s="99"/>
      <c r="I220" s="100"/>
    </row>
  </sheetData>
  <sheetProtection/>
  <mergeCells count="7">
    <mergeCell ref="G201:I201"/>
    <mergeCell ref="G199:I199"/>
    <mergeCell ref="A12:F12"/>
    <mergeCell ref="A13:F13"/>
    <mergeCell ref="A14:F14"/>
    <mergeCell ref="G200:I200"/>
    <mergeCell ref="A22:E22"/>
  </mergeCells>
  <printOptions horizontalCentered="1" verticalCentered="1"/>
  <pageMargins left="0" right="0" top="0.07874015748031496" bottom="0.15748031496062992" header="0" footer="0"/>
  <pageSetup horizontalDpi="600" verticalDpi="600" orientation="portrait" scale="85" r:id="rId2"/>
  <rowBreaks count="1" manualBreakCount="1">
    <brk id="187" max="5" man="1"/>
  </rowBreaks>
  <ignoredErrors>
    <ignoredError sqref="A14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A23" sqref="A23:D23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7" t="s">
        <v>176</v>
      </c>
    </row>
    <row r="2" spans="1:7" ht="35.25">
      <c r="A2" s="88"/>
      <c r="B2" s="88"/>
      <c r="C2" s="88"/>
      <c r="D2" s="88" t="s">
        <v>177</v>
      </c>
      <c r="E2" s="88"/>
      <c r="F2" s="88"/>
      <c r="G2" s="88"/>
    </row>
    <row r="3" spans="1:4" ht="27.75">
      <c r="A3" s="25"/>
      <c r="B3" s="6"/>
      <c r="C3" s="89" t="s">
        <v>178</v>
      </c>
      <c r="D3" s="3"/>
    </row>
    <row r="4" spans="1:4" ht="12.75">
      <c r="A4" s="6"/>
      <c r="C4" s="6"/>
      <c r="D4" s="90" t="s">
        <v>179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13" t="s">
        <v>169</v>
      </c>
      <c r="B8" s="113"/>
      <c r="C8" s="113"/>
      <c r="D8" s="113"/>
      <c r="E8" s="113"/>
      <c r="F8" s="113"/>
      <c r="G8" s="113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07" t="s">
        <v>36</v>
      </c>
      <c r="B10" s="107"/>
      <c r="C10" s="107"/>
      <c r="D10" s="107"/>
      <c r="E10" s="107"/>
      <c r="F10" s="107"/>
      <c r="G10" s="107"/>
    </row>
    <row r="11" spans="1:7" ht="15.75">
      <c r="A11" s="107" t="s">
        <v>209</v>
      </c>
      <c r="B11" s="107"/>
      <c r="C11" s="107"/>
      <c r="D11" s="107"/>
      <c r="E11" s="107"/>
      <c r="F11" s="107"/>
      <c r="G11" s="107"/>
    </row>
    <row r="12" spans="1:7" ht="15.75">
      <c r="A12" s="107" t="s">
        <v>14</v>
      </c>
      <c r="B12" s="107"/>
      <c r="C12" s="107"/>
      <c r="D12" s="107"/>
      <c r="E12" s="107"/>
      <c r="F12" s="107"/>
      <c r="G12" s="107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07" t="s">
        <v>42</v>
      </c>
      <c r="B17" s="107"/>
      <c r="C17" s="107"/>
      <c r="D17" s="107"/>
      <c r="E17" s="107"/>
      <c r="F17" s="107"/>
      <c r="G17" s="107"/>
    </row>
    <row r="18" spans="1:7" ht="15.75">
      <c r="A18" s="107"/>
      <c r="B18" s="107"/>
      <c r="C18" s="107"/>
      <c r="D18" s="107"/>
      <c r="E18" s="107"/>
      <c r="F18" s="107"/>
      <c r="G18" s="107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14" t="s">
        <v>33</v>
      </c>
      <c r="B21" s="114"/>
      <c r="C21" s="114"/>
      <c r="D21" s="114"/>
      <c r="E21" s="32"/>
      <c r="F21" s="32"/>
      <c r="G21" s="31" t="s">
        <v>34</v>
      </c>
    </row>
    <row r="22" spans="1:7" ht="43.5" customHeight="1">
      <c r="A22" s="110" t="s">
        <v>214</v>
      </c>
      <c r="B22" s="110"/>
      <c r="C22" s="110"/>
      <c r="D22" s="110"/>
      <c r="E22" s="34"/>
      <c r="F22" s="34"/>
      <c r="G22" s="38">
        <v>58987842</v>
      </c>
    </row>
    <row r="23" spans="1:7" ht="40.5" customHeight="1">
      <c r="A23" s="110" t="s">
        <v>89</v>
      </c>
      <c r="B23" s="110"/>
      <c r="C23" s="110"/>
      <c r="D23" s="110"/>
      <c r="E23" s="34"/>
      <c r="F23" s="35"/>
      <c r="G23" s="39">
        <v>21785101</v>
      </c>
    </row>
    <row r="24" spans="1:7" ht="30" customHeight="1">
      <c r="A24" s="111" t="s">
        <v>50</v>
      </c>
      <c r="B24" s="111"/>
      <c r="C24" s="111"/>
      <c r="D24" s="111"/>
      <c r="E24" s="35"/>
      <c r="F24" s="35"/>
      <c r="G24" s="40">
        <f>+G22+G23</f>
        <v>80772943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11" t="s">
        <v>35</v>
      </c>
      <c r="B26" s="111"/>
      <c r="C26" s="36"/>
      <c r="D26" s="35"/>
      <c r="E26" s="35"/>
      <c r="F26" s="35"/>
      <c r="G26" s="35"/>
    </row>
    <row r="27" spans="1:7" ht="30" customHeight="1">
      <c r="A27" s="112" t="s">
        <v>37</v>
      </c>
      <c r="B27" s="112"/>
      <c r="C27" s="112"/>
      <c r="D27" s="112"/>
      <c r="E27" s="35"/>
      <c r="F27" s="38"/>
      <c r="G27" s="38">
        <v>30913706</v>
      </c>
    </row>
    <row r="28" spans="1:7" ht="30" customHeight="1" thickBot="1">
      <c r="A28" s="109" t="s">
        <v>208</v>
      </c>
      <c r="B28" s="109"/>
      <c r="C28" s="109"/>
      <c r="D28" s="109"/>
      <c r="E28" s="38"/>
      <c r="F28" s="37"/>
      <c r="G28" s="41">
        <f>+G24-G27</f>
        <v>49859237</v>
      </c>
    </row>
    <row r="29" spans="1:7" ht="30" customHeight="1" thickTop="1">
      <c r="A29" s="109"/>
      <c r="B29" s="109"/>
      <c r="C29" s="109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Esperanza Abreu</cp:lastModifiedBy>
  <cp:lastPrinted>2010-01-18T16:22:49Z</cp:lastPrinted>
  <dcterms:created xsi:type="dcterms:W3CDTF">2006-01-17T19:13:45Z</dcterms:created>
  <dcterms:modified xsi:type="dcterms:W3CDTF">2014-02-05T13:17:51Z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