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<sst xmlns="http://schemas.openxmlformats.org/spreadsheetml/2006/main" count="372" uniqueCount="264">
  <si>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</si>
  <si>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</si>
  <si>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</si>
  <si>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</si>
  <si>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</si>
  <si>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</si>
  <si>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</si>
  <si>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</si>
  <si>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</si>
  <si>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</si>
  <si>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</si>
  <si>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</si>
  <si>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</si>
  <si>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</si>
  <si>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</si>
  <si>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</si>
  <si>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</si>
  <si>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</si>
  <si>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</si>
  <si>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</si>
  <si>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</si>
  <si>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</si>
  <si>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</si>
  <si>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</si>
  <si>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</si>
  <si>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</si>
  <si>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</si>
  <si>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</si>
  <si>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</si>
  <si>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</si>
  <si>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</si>
  <si>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</si>
  <si>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</si>
  <si>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</si>
  <si>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</si>
  <si>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</si>
  <si>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</si>
  <si>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</si>
  <si>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</si>
  <si>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</si>
  <si>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</si>
  <si>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</si>
  <si>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</si>
  <si>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</si>
  <si>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</si>
  <si>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</si>
  <si>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</si>
  <si>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</si>
  <si>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</si>
  <si>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</si>
  <si>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</si>
  <si>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</si>
  <si>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</si>
  <si>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</si>
  <si>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</si>
  <si>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</si>
  <si>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</si>
  <si>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</si>
  <si>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</si>
  <si>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</si>
  <si>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</si>
  <si>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</si>
  <si>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</si>
  <si>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</si>
  <si>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</si>
  <si>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</si>
  <si>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</si>
  <si>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</si>
  <si>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</si>
  <si>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</si>
  <si>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</si>
  <si>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</si>
  <si>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</si>
  <si>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</si>
  <si>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</si>
  <si>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</si>
  <si>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</si>
  <si>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</si>
  <si>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</si>
  <si>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</si>
  <si>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</si>
  <si>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</si>
  <si>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</si>
  <si>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</si>
  <si>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</si>
  <si>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</si>
  <si>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</si>
  <si>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</si>
  <si>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</si>
  <si>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</si>
  <si>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</si>
  <si>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</si>
  <si>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</si>
  <si>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</si>
  <si>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</si>
  <si>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</si>
  <si>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</si>
  <si>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</si>
  <si>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</si>
  <si>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</si>
  <si>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</si>
  <si>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</si>
  <si>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</si>
  <si>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</si>
  <si>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</si>
  <si>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</si>
  <si>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</si>
  <si>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</si>
  <si>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</si>
  <si>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</si>
  <si>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</si>
  <si>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</si>
  <si>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</si>
  <si>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</si>
  <si>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</si>
  <si>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</si>
  <si>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</si>
  <si>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</si>
  <si>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</si>
  <si>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</si>
  <si>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</si>
  <si>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</si>
  <si>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</si>
  <si>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</si>
  <si>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</si>
  <si>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</si>
  <si>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</si>
  <si>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</si>
  <si>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</si>
  <si>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</si>
  <si>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</si>
  <si>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</si>
  <si>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</si>
  <si>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</si>
  <si>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</si>
  <si>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</si>
  <si>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</si>
  <si>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</si>
  <si>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</si>
  <si>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</si>
  <si>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</si>
  <si>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</si>
  <si>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</si>
  <si>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</si>
  <si>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</si>
  <si>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</si>
  <si>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</si>
  <si>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</si>
  <si>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</si>
  <si>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</si>
  <si>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</si>
  <si>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</si>
  <si>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</si>
  <si>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</si>
  <si>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</si>
  <si>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</si>
  <si>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</si>
  <si>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</si>
  <si>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</si>
  <si>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</si>
  <si>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</si>
  <si>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</si>
  <si>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</si>
  <si>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</si>
  <si>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</si>
  <si>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</si>
  <si>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</si>
  <si>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</si>
  <si>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</si>
  <si>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</si>
  <si>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</si>
  <si>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</si>
  <si>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</si>
  <si>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</si>
  <si>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</si>
  <si>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</si>
  <si>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</si>
  <si>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</si>
  <si>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</si>
  <si>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</si>
  <si>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</si>
  <si>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</si>
  <si>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</si>
  <si>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</si>
  <si>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</si>
  <si>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</si>
  <si>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</si>
  <si>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</si>
  <si>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</si>
  <si>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</si>
  <si>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</si>
  <si>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</si>
  <si>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</si>
  <si>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</si>
  <si>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</si>
  <si>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</si>
  <si>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</si>
  <si>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</si>
  <si>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</si>
  <si>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</si>
  <si>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</si>
  <si>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</si>
  <si>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</si>
  <si>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</si>
  <si>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</si>
  <si>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</si>
  <si>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</si>
  <si>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</si>
  <si>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</si>
  <si>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</si>
  <si>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</si>
  <si>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</si>
  <si>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</si>
  <si>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</si>
  <si>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</si>
  <si>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</si>
  <si>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</si>
  <si>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</si>
  <si>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</si>
  <si>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</si>
  <si>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</si>
  <si>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</si>
  <si>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</si>
  <si>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</si>
  <si>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</si>
  <si>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</si>
  <si>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</si>
  <si>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</si>
  <si>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</si>
  <si>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</si>
  <si>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</si>
  <si>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</si>
  <si>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</si>
  <si>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</si>
  <si>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</si>
  <si>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</si>
  <si>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</si>
  <si>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</si>
  <si>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</si>
  <si>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</si>
  <si>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</si>
  <si>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</si>
  <si>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</si>
  <si>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</si>
  <si>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</si>
  <si>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</si>
  <si>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</si>
  <si>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</si>
  <si>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</si>
  <si>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</si>
  <si>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</si>
  <si>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</si>
  <si>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</si>
  <si>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EJECUCIÓN PRESUPUESTARIA,  2017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</si>
  <si>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</si>
  <si>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</si>
  <si>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</si>
  <si>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>SEPTIEMBRE, 2017</t>
  </si>
  <si>
    <t>Período del 01/09/2017 al 30/09/2017</t>
  </si>
  <si>
    <t>BALANCE DISPONIBLE PARA COMPROMISOS PENDIENTES AL 31/08/2017</t>
  </si>
  <si>
    <t>TOTAL INGRESOS POR PARTIDAS PRESUPUESTARIAS SEPTIEMBRE, 2017</t>
  </si>
  <si>
    <t>BALANCE  DISPONIBLE AL 30/09/2017</t>
  </si>
  <si>
    <t xml:space="preserve"> - Balance disponible al 31/08/2017</t>
  </si>
  <si>
    <t>Del 1ro. DE SEPTIEMBRE  Al  30, 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</si>
</sst>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1" fontId="63" fillId="0" borderId="0" xfId="49" applyFont="1" applyFill="1" applyBorder="1" applyAlignment="1">
      <alignment horizontal="right"/>
    </xf>
    <xf numFmtId="171" fontId="0" fillId="34" borderId="0" xfId="49" applyFont="1" applyFill="1" applyBorder="1" applyAlignment="1">
      <alignment horizontal="righ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SEPTIEMBRE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02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1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15770165.52</c:v>
                </c:pt>
                <c:pt idx="1">
                  <c:v>5116385.99</c:v>
                </c:pt>
                <c:pt idx="2">
                  <c:v>4115188.59</c:v>
                </c:pt>
                <c:pt idx="3">
                  <c:v>129437.14</c:v>
                </c:pt>
                <c:pt idx="4">
                  <c:v>0</c:v>
                </c:pt>
                <c:pt idx="5">
                  <c:v>755064.6000000001</c:v>
                </c:pt>
                <c:pt idx="6">
                  <c:v>0</c:v>
                </c:pt>
                <c:pt idx="7">
                  <c:v>3461996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workbookViewId="0" topLeftCell="C136">
      <selection activeCell="H19" sqref="H19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106</v>
      </c>
    </row>
    <row r="8" spans="6:8" ht="36.75" customHeight="1">
      <c r="F8" s="86" t="s">
        <v>255</v>
      </c>
      <c r="H8" s="3" t="s">
        <v>64</v>
      </c>
    </row>
    <row r="9" spans="5:9" ht="17.25" customHeight="1">
      <c r="E9" s="6"/>
      <c r="F9" s="87" t="s">
        <v>102</v>
      </c>
      <c r="H9" s="89"/>
      <c r="I9" s="89"/>
    </row>
    <row r="10" spans="3:10" ht="15.75" customHeight="1">
      <c r="C10" s="84"/>
      <c r="D10" s="84"/>
      <c r="E10" s="84"/>
      <c r="F10" s="88" t="s">
        <v>108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5" t="s">
        <v>253</v>
      </c>
      <c r="D12" s="125"/>
      <c r="E12" s="125"/>
      <c r="F12" s="125"/>
      <c r="G12" s="125"/>
      <c r="H12" s="125"/>
    </row>
    <row r="13" spans="3:8" ht="15.75">
      <c r="C13" s="125" t="s">
        <v>258</v>
      </c>
      <c r="D13" s="125"/>
      <c r="E13" s="125"/>
      <c r="F13" s="125"/>
      <c r="G13" s="125"/>
      <c r="H13" s="125"/>
    </row>
    <row r="14" spans="3:8" ht="15.75">
      <c r="C14" s="125" t="s">
        <v>101</v>
      </c>
      <c r="D14" s="125"/>
      <c r="E14" s="125"/>
      <c r="F14" s="125"/>
      <c r="G14" s="125"/>
      <c r="H14" s="125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259</v>
      </c>
      <c r="D18" s="81"/>
      <c r="E18" s="73"/>
      <c r="F18" s="82"/>
      <c r="G18" s="83"/>
      <c r="H18" s="109">
        <v>73260067.82</v>
      </c>
    </row>
    <row r="19" spans="3:8" ht="16.5" customHeight="1" thickBot="1">
      <c r="C19" s="65" t="s">
        <v>260</v>
      </c>
      <c r="D19" s="65"/>
      <c r="E19" s="17"/>
      <c r="F19" s="8"/>
      <c r="G19" s="18"/>
      <c r="H19" s="64">
        <f>23084897.01+3461996</f>
        <v>26546893.01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99806960.83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6" t="s">
        <v>117</v>
      </c>
      <c r="D22" s="126"/>
      <c r="E22" s="126"/>
      <c r="F22" s="126"/>
      <c r="G22" s="126"/>
      <c r="H22" s="27"/>
      <c r="I22" s="43"/>
    </row>
    <row r="23" spans="1:9" ht="20.25" customHeight="1">
      <c r="A23" s="48" t="s">
        <v>111</v>
      </c>
      <c r="B23" s="48" t="s">
        <v>20</v>
      </c>
      <c r="C23" s="48" t="s">
        <v>19</v>
      </c>
      <c r="D23" s="48" t="s">
        <v>110</v>
      </c>
      <c r="E23" s="48" t="s">
        <v>109</v>
      </c>
      <c r="F23" s="49" t="s">
        <v>45</v>
      </c>
      <c r="G23" s="50">
        <v>2017</v>
      </c>
      <c r="H23" s="16"/>
      <c r="I23" s="43"/>
    </row>
    <row r="24" spans="1:9" ht="18.75" customHeight="1">
      <c r="A24" s="102" t="s">
        <v>112</v>
      </c>
      <c r="B24" s="102" t="s">
        <v>113</v>
      </c>
      <c r="C24" s="51"/>
      <c r="D24" s="52"/>
      <c r="E24" s="52"/>
      <c r="F24" s="53" t="s">
        <v>18</v>
      </c>
      <c r="G24" s="54">
        <f>+G25+G37+G49+G52+G56</f>
        <v>15770165.52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114</v>
      </c>
      <c r="G25" s="22">
        <f>G26+G28+G32+G33+G34</f>
        <v>13188679.83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115</v>
      </c>
      <c r="G26" s="22">
        <f>G27</f>
        <v>12802109.52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116</v>
      </c>
      <c r="G27" s="23">
        <v>12802109.52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209</v>
      </c>
      <c r="G28" s="22">
        <f>+G29+G30+G31</f>
        <v>371850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118</v>
      </c>
      <c r="G29" s="23">
        <v>153800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119</v>
      </c>
      <c r="G30" s="23">
        <v>218050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143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120</v>
      </c>
      <c r="G33" s="23"/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210</v>
      </c>
      <c r="G34" s="22">
        <f>G35+G36</f>
        <v>14720.31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210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121</v>
      </c>
      <c r="G36" s="23">
        <v>14720.31</v>
      </c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616824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211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212</v>
      </c>
      <c r="G39" s="22">
        <f>SUM(G40:G47)</f>
        <v>616824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213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122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616824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187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186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123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124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125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126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1964661.6900000002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914883.52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928032.58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121745.59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15770165.52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5116385.99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127</v>
      </c>
      <c r="G62" s="22">
        <f>SUM(G63+G65+G66+G68+G69+G71+G72)</f>
        <v>864475.8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128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216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217</v>
      </c>
      <c r="G65" s="74">
        <v>304464.37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6400.89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6400.89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76" t="s">
        <v>218</v>
      </c>
      <c r="G68" s="79"/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547182.54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219</v>
      </c>
      <c r="G70" s="23">
        <v>547182.54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15" t="s">
        <v>14</v>
      </c>
      <c r="G71" s="23"/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15" t="s">
        <v>22</v>
      </c>
      <c r="G72" s="23">
        <v>6428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2573040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2566900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6140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183574.53999999998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55010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128564.54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111025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109825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1200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220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129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221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130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222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222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0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131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/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132</v>
      </c>
      <c r="G96" s="22">
        <f>+G97+G100</f>
        <v>276006.20999999996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26694.92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133</v>
      </c>
      <c r="G98" s="23">
        <v>26694.92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223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134</v>
      </c>
      <c r="G100" s="22">
        <f>G101+G102+G103+G104</f>
        <v>249311.28999999998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224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225</v>
      </c>
      <c r="G102" s="23">
        <v>17939.39</v>
      </c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226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227</v>
      </c>
      <c r="G104" s="23">
        <v>231371.9</v>
      </c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135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1108264.44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350842.5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228</v>
      </c>
      <c r="G109" s="22">
        <f>G110+G111+G112</f>
        <v>146707.25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229</v>
      </c>
      <c r="G110" s="23">
        <v>141600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230</v>
      </c>
      <c r="G111" s="23">
        <v>5107.25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136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231</v>
      </c>
      <c r="G113" s="22">
        <f>G114+G115</f>
        <v>258388.53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137</v>
      </c>
      <c r="G114" s="23">
        <v>258388.53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138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232</v>
      </c>
      <c r="G116" s="22">
        <f>SUM(G117+G118+G119+G120+G121+G122)</f>
        <v>252260.33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233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234</v>
      </c>
      <c r="G118" s="23">
        <v>18644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190</v>
      </c>
      <c r="G119" s="23">
        <v>50000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235</v>
      </c>
      <c r="G120" s="23">
        <v>35000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236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237</v>
      </c>
      <c r="G122" s="23">
        <v>148616.33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142</v>
      </c>
      <c r="G123" s="22">
        <f>G124</f>
        <v>100065.83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141</v>
      </c>
      <c r="G124" s="23">
        <v>100065.83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139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140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251</v>
      </c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5116385.99</v>
      </c>
      <c r="I129" s="43"/>
    </row>
    <row r="130" spans="1:9" ht="15.75">
      <c r="A130" s="101">
        <v>2</v>
      </c>
      <c r="B130" s="101">
        <v>3</v>
      </c>
      <c r="C130" s="101"/>
      <c r="D130" s="58"/>
      <c r="E130" s="58"/>
      <c r="F130" s="57" t="s">
        <v>16</v>
      </c>
      <c r="G130" s="54">
        <f>+G131+G136+G144+G150+G153+G158+G168+G180</f>
        <v>4115188.59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1607866.26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144</v>
      </c>
      <c r="G132" s="22">
        <f>G133</f>
        <v>1606366.26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144</v>
      </c>
      <c r="G133" s="23">
        <v>1606366.26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1500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145</v>
      </c>
      <c r="G135" s="115">
        <v>1500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171039.5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139564.5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>
        <v>139564.5</v>
      </c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146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146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31475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>
        <v>31475</v>
      </c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30877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30877</v>
      </c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147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238</v>
      </c>
      <c r="G148" s="23"/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107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148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149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149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77867.78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239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240</v>
      </c>
      <c r="G155" s="23"/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241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242</v>
      </c>
      <c r="G157" s="23">
        <v>77867.78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40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150</v>
      </c>
      <c r="G159" s="22">
        <f>G160</f>
        <v>0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151</v>
      </c>
      <c r="G160" s="23"/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152</v>
      </c>
      <c r="G162" s="117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252</v>
      </c>
      <c r="G163" s="115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243</v>
      </c>
      <c r="G164" s="106">
        <f>G165+G166+G167</f>
        <v>40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153</v>
      </c>
      <c r="G165" s="23">
        <v>40</v>
      </c>
      <c r="H165" s="16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244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154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628626.1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G170+G171+G174</f>
        <v>598356.6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155</v>
      </c>
      <c r="G170" s="23">
        <v>598356.6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156</v>
      </c>
      <c r="G171" s="23"/>
      <c r="H171" s="16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158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159</v>
      </c>
      <c r="G174" s="115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245</v>
      </c>
      <c r="G175" s="22">
        <f>G176+G177+G178+G179</f>
        <v>30269.5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246</v>
      </c>
      <c r="G176" s="23">
        <v>1566</v>
      </c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188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/>
      <c r="G178" s="23"/>
      <c r="H178" s="16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247</v>
      </c>
      <c r="G179" s="23">
        <v>28703.5</v>
      </c>
      <c r="H179" s="16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1598871.9499999997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>
        <v>242888.19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193</v>
      </c>
      <c r="G182" s="23">
        <v>861086.74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248</v>
      </c>
      <c r="G183" s="23">
        <v>38777.16</v>
      </c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194</v>
      </c>
      <c r="G184" s="23">
        <v>1026.99</v>
      </c>
      <c r="H184" s="16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>
        <v>68092.87</v>
      </c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195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191</v>
      </c>
      <c r="G187" s="23">
        <v>387000</v>
      </c>
      <c r="H187" s="16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4115188.59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129437.14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3">
        <f>G192</f>
        <v>55301.4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55301.4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160</v>
      </c>
      <c r="G193" s="23">
        <v>55301.4</v>
      </c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196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196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41440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161</v>
      </c>
      <c r="G197" s="23">
        <v>41440</v>
      </c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162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250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250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197</v>
      </c>
      <c r="G201" s="22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163</v>
      </c>
      <c r="G202" s="23"/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167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198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168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32695.74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>
        <v>1</v>
      </c>
      <c r="F207" s="15" t="s">
        <v>169</v>
      </c>
      <c r="G207" s="47">
        <v>32695.74</v>
      </c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129437.14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103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104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164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165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166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105</v>
      </c>
      <c r="G215" s="47"/>
      <c r="H215" s="18">
        <f>G217+G224+G227+G229+G232</f>
        <v>755064.6000000001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170</v>
      </c>
      <c r="G216" s="54">
        <f>G217+G224+G227+G229+G232</f>
        <v>755064.6000000001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171</v>
      </c>
      <c r="G217" s="22">
        <f>+G218+G219+G220+G222</f>
        <v>727735.8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199</v>
      </c>
      <c r="G218" s="23"/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172</v>
      </c>
      <c r="G219" s="23">
        <v>449347.61</v>
      </c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200</v>
      </c>
      <c r="G220" s="22">
        <f>G221</f>
        <v>203517.19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200</v>
      </c>
      <c r="G221" s="23">
        <v>203517.19</v>
      </c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173</v>
      </c>
      <c r="G222" s="22">
        <f>G223</f>
        <v>74871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173</v>
      </c>
      <c r="G223" s="23">
        <v>74871</v>
      </c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189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254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201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174</v>
      </c>
      <c r="G227" s="23">
        <f>G228</f>
        <v>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202</v>
      </c>
      <c r="G228" s="23"/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175</v>
      </c>
      <c r="G229" s="22">
        <f>G230</f>
        <v>27328.8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203</v>
      </c>
      <c r="G230" s="22">
        <f>G231</f>
        <v>27328.8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203</v>
      </c>
      <c r="G231" s="23">
        <v>27328.8</v>
      </c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176</v>
      </c>
      <c r="G232" s="22">
        <f>G233+G235+G236</f>
        <v>0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204</v>
      </c>
      <c r="G233" s="22">
        <f>G234</f>
        <v>0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205</v>
      </c>
      <c r="G234" s="23"/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206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249</v>
      </c>
      <c r="G236" s="23"/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/>
      <c r="D238" s="9"/>
      <c r="E238" s="12"/>
      <c r="F238" s="69" t="s">
        <v>182</v>
      </c>
      <c r="G238" s="23">
        <f>G239</f>
        <v>0</v>
      </c>
      <c r="H238" s="18">
        <f>G239</f>
        <v>0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192</v>
      </c>
      <c r="G239" s="22">
        <f>G240</f>
        <v>0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192</v>
      </c>
      <c r="G240" s="23"/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177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183</v>
      </c>
      <c r="G245" s="22">
        <f>G246</f>
        <v>3461996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184</v>
      </c>
      <c r="G246" s="22">
        <f>G248</f>
        <v>3461996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185</v>
      </c>
      <c r="G247" s="22">
        <f>G248</f>
        <v>3461996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185</v>
      </c>
      <c r="G248" s="118">
        <v>3461996</v>
      </c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3461996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178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179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180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2" customHeight="1">
      <c r="C259" s="59"/>
      <c r="D259" s="59"/>
      <c r="E259" s="59"/>
      <c r="F259" s="57" t="s">
        <v>37</v>
      </c>
      <c r="G259" s="60"/>
      <c r="H259" s="16"/>
      <c r="I259" s="43"/>
      <c r="J259" s="45"/>
    </row>
    <row r="260" spans="3:10" ht="24" customHeight="1">
      <c r="C260" s="59"/>
      <c r="D260" s="59"/>
      <c r="E260" s="59"/>
      <c r="F260" s="57" t="s">
        <v>38</v>
      </c>
      <c r="G260" s="60"/>
      <c r="H260" s="16"/>
      <c r="I260" s="43"/>
      <c r="J260" s="45"/>
    </row>
    <row r="261" spans="6:10" ht="12" customHeight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43008</v>
      </c>
      <c r="H263" s="16"/>
      <c r="I263" s="43"/>
      <c r="J263" s="45"/>
    </row>
    <row r="264" spans="8:9" ht="21" customHeight="1">
      <c r="H264" s="61">
        <f>SUM(H24:H257)</f>
        <v>29348237.84</v>
      </c>
      <c r="I264" s="43"/>
    </row>
    <row r="265" spans="8:9" ht="21" customHeight="1" thickBot="1">
      <c r="H265" s="62">
        <f>+H20-H264</f>
        <v>70458722.99</v>
      </c>
      <c r="I265" s="43"/>
    </row>
    <row r="266" ht="13.5" thickTop="1"/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2" t="s">
        <v>43</v>
      </c>
      <c r="J281" s="123"/>
      <c r="K281" s="124"/>
    </row>
    <row r="282" spans="9:11" ht="12.75">
      <c r="I282" s="119" t="s">
        <v>44</v>
      </c>
      <c r="J282" s="120"/>
      <c r="K282" s="121"/>
    </row>
    <row r="283" spans="9:11" ht="12.75">
      <c r="I283" s="119" t="s">
        <v>257</v>
      </c>
      <c r="J283" s="120"/>
      <c r="K283" s="121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99806960.83</v>
      </c>
      <c r="K286" s="92"/>
    </row>
    <row r="287" spans="9:11" ht="12.75">
      <c r="I287" s="91" t="s">
        <v>23</v>
      </c>
      <c r="J287" s="16">
        <f>+G24</f>
        <v>15770165.52</v>
      </c>
      <c r="K287" s="94">
        <f>+J287/J296</f>
        <v>0.5373462490652897</v>
      </c>
    </row>
    <row r="288" spans="9:11" ht="12.75">
      <c r="I288" s="91" t="s">
        <v>24</v>
      </c>
      <c r="J288" s="16">
        <f>+G61</f>
        <v>5116385.99</v>
      </c>
      <c r="K288" s="94">
        <f>+J288/J296</f>
        <v>0.17433366929535557</v>
      </c>
    </row>
    <row r="289" spans="9:11" ht="12.75">
      <c r="I289" s="91" t="s">
        <v>25</v>
      </c>
      <c r="J289" s="16">
        <f>+G130</f>
        <v>4115188.59</v>
      </c>
      <c r="K289" s="94">
        <f>+J289/J296</f>
        <v>0.14021927355349523</v>
      </c>
    </row>
    <row r="290" spans="9:11" ht="12.75">
      <c r="I290" s="91" t="s">
        <v>60</v>
      </c>
      <c r="J290" s="16">
        <f>G190</f>
        <v>129437.14</v>
      </c>
      <c r="K290" s="94">
        <f>+J290/J296</f>
        <v>0.004410388818083805</v>
      </c>
    </row>
    <row r="291" spans="9:11" ht="12.75">
      <c r="I291" s="91" t="s">
        <v>207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755064.6000000001</v>
      </c>
      <c r="K292" s="94">
        <f>+J292/J296</f>
        <v>0.025727766147883996</v>
      </c>
      <c r="L292" s="2" t="s">
        <v>64</v>
      </c>
    </row>
    <row r="293" spans="9:11" ht="12.75">
      <c r="I293" s="91" t="s">
        <v>181</v>
      </c>
      <c r="J293" s="16">
        <f>+G238</f>
        <v>0</v>
      </c>
      <c r="K293" s="94">
        <f>+J293/J297</f>
        <v>0</v>
      </c>
    </row>
    <row r="294" spans="9:11" ht="12.75">
      <c r="I294" s="91" t="s">
        <v>208</v>
      </c>
      <c r="J294" s="16">
        <f>+G245</f>
        <v>3461996</v>
      </c>
      <c r="K294" s="94">
        <f>+J294/J296</f>
        <v>0.11796265311989171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29348237.84</v>
      </c>
      <c r="K296" s="94">
        <f>SUM(K287:K295)</f>
        <v>1</v>
      </c>
    </row>
    <row r="297" spans="9:11" ht="12.75">
      <c r="I297" s="93" t="s">
        <v>33</v>
      </c>
      <c r="J297" s="18">
        <f>+J286-J296</f>
        <v>70458722.99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2" max="7" man="1"/>
    <brk id="26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30" activePane="bottomLeft" state="frozen"/>
      <selection pane="topLeft" activeCell="A1" sqref="A1"/>
      <selection pane="bottomLeft" activeCell="A12" sqref="A12:G12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256</v>
      </c>
      <c r="E2" s="86"/>
      <c r="F2" s="86"/>
      <c r="G2" s="86"/>
    </row>
    <row r="3" spans="1:4" ht="27.75">
      <c r="A3" s="25"/>
      <c r="B3" s="6"/>
      <c r="C3" s="87" t="s">
        <v>99</v>
      </c>
      <c r="D3" s="3"/>
    </row>
    <row r="4" spans="1:4" ht="12.75">
      <c r="A4" s="6"/>
      <c r="C4" s="6"/>
      <c r="D4" s="88" t="s">
        <v>100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7" t="s">
        <v>94</v>
      </c>
      <c r="B8" s="127"/>
      <c r="C8" s="127"/>
      <c r="D8" s="127"/>
      <c r="E8" s="127"/>
      <c r="F8" s="127"/>
      <c r="G8" s="127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5" t="s">
        <v>30</v>
      </c>
      <c r="B10" s="125"/>
      <c r="C10" s="125"/>
      <c r="D10" s="125"/>
      <c r="E10" s="125"/>
      <c r="F10" s="125"/>
      <c r="G10" s="125"/>
    </row>
    <row r="11" spans="1:7" ht="15.75">
      <c r="A11" s="125" t="s">
        <v>263</v>
      </c>
      <c r="B11" s="125"/>
      <c r="C11" s="125"/>
      <c r="D11" s="125"/>
      <c r="E11" s="125"/>
      <c r="F11" s="125"/>
      <c r="G11" s="125"/>
    </row>
    <row r="12" spans="1:9" ht="15.75">
      <c r="A12" s="125" t="s">
        <v>11</v>
      </c>
      <c r="B12" s="125"/>
      <c r="C12" s="125"/>
      <c r="D12" s="125"/>
      <c r="E12" s="125"/>
      <c r="F12" s="125"/>
      <c r="G12" s="125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5" t="s">
        <v>35</v>
      </c>
      <c r="B17" s="125"/>
      <c r="C17" s="125"/>
      <c r="D17" s="125"/>
      <c r="E17" s="125"/>
      <c r="F17" s="125"/>
      <c r="G17" s="125"/>
    </row>
    <row r="18" spans="1:7" ht="15.75">
      <c r="A18" s="125"/>
      <c r="B18" s="125"/>
      <c r="C18" s="125"/>
      <c r="D18" s="125"/>
      <c r="E18" s="125"/>
      <c r="F18" s="125"/>
      <c r="G18" s="125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9" t="s">
        <v>27</v>
      </c>
      <c r="B21" s="129"/>
      <c r="C21" s="129"/>
      <c r="D21" s="129"/>
      <c r="E21" s="32"/>
      <c r="F21" s="32"/>
      <c r="G21" s="31" t="s">
        <v>28</v>
      </c>
    </row>
    <row r="22" spans="1:7" ht="43.5" customHeight="1">
      <c r="A22" s="128" t="s">
        <v>262</v>
      </c>
      <c r="B22" s="128"/>
      <c r="C22" s="128"/>
      <c r="D22" s="128"/>
      <c r="E22" s="34"/>
      <c r="F22" s="34"/>
      <c r="G22" s="38">
        <v>73260067.82</v>
      </c>
    </row>
    <row r="23" spans="1:7" ht="40.5" customHeight="1">
      <c r="A23" s="128" t="s">
        <v>62</v>
      </c>
      <c r="B23" s="128"/>
      <c r="C23" s="128"/>
      <c r="D23" s="128"/>
      <c r="E23" s="34"/>
      <c r="F23" s="35"/>
      <c r="G23" s="39">
        <v>23084897.01</v>
      </c>
    </row>
    <row r="24" spans="1:7" ht="30" customHeight="1">
      <c r="A24" s="131" t="s">
        <v>40</v>
      </c>
      <c r="B24" s="131"/>
      <c r="C24" s="131"/>
      <c r="D24" s="131"/>
      <c r="E24" s="35"/>
      <c r="F24" s="35"/>
      <c r="G24" s="40">
        <f>+G22+G23</f>
        <v>96344964.83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31" t="s">
        <v>29</v>
      </c>
      <c r="B26" s="131"/>
      <c r="C26" s="36"/>
      <c r="D26" s="35"/>
      <c r="E26" s="35"/>
      <c r="F26" s="35"/>
      <c r="G26" s="35"/>
    </row>
    <row r="27" spans="1:7" ht="30" customHeight="1">
      <c r="A27" s="132" t="s">
        <v>31</v>
      </c>
      <c r="B27" s="132"/>
      <c r="C27" s="132"/>
      <c r="D27" s="132"/>
      <c r="E27" s="35"/>
      <c r="F27" s="38"/>
      <c r="G27" s="38">
        <v>25886241.84</v>
      </c>
    </row>
    <row r="28" spans="1:9" ht="30" customHeight="1" thickBot="1">
      <c r="A28" s="130" t="s">
        <v>261</v>
      </c>
      <c r="B28" s="130"/>
      <c r="C28" s="130"/>
      <c r="D28" s="130"/>
      <c r="E28" s="38"/>
      <c r="F28" s="37"/>
      <c r="G28" s="41">
        <f>+G24-G27</f>
        <v>70458722.99</v>
      </c>
      <c r="I28" s="3" t="s">
        <v>64</v>
      </c>
    </row>
    <row r="29" spans="1:7" ht="30" customHeight="1" thickTop="1">
      <c r="A29" s="130"/>
      <c r="B29" s="130"/>
      <c r="C29" s="130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2017-10-09T13:54:02Z</dcterms:modified>
  <cp:category/>
  <cp:version/>
  <cp:contentType/>
  <cp:contentStatus/>
</cp:coreProperties>
</file>